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60" yWindow="276" windowWidth="16608" windowHeight="9432" firstSheet="11" activeTab="1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день'!$A$1:$U$29</definedName>
    <definedName name="_xlnm.Print_Area" localSheetId="20">'21 день'!$A$2:$S$28</definedName>
    <definedName name="_xlnm.Print_Area" localSheetId="7">'8 день'!$A$1:$T$33</definedName>
    <definedName name="_xlnm.Print_Area" localSheetId="8">'9 день'!$A$1:$U$24</definedName>
  </definedNames>
  <calcPr calcId="145621"/>
</workbook>
</file>

<file path=xl/calcChain.xml><?xml version="1.0" encoding="utf-8"?>
<calcChain xmlns="http://schemas.openxmlformats.org/spreadsheetml/2006/main">
  <c r="I27" i="25" l="1"/>
  <c r="J27" i="25"/>
  <c r="K27" i="25"/>
  <c r="L27" i="25"/>
  <c r="M27" i="25"/>
  <c r="N27" i="25"/>
  <c r="O27" i="25"/>
  <c r="P27" i="25"/>
  <c r="Q27" i="25"/>
  <c r="R27" i="25"/>
  <c r="S27" i="25"/>
  <c r="H27" i="25"/>
  <c r="I26" i="25"/>
  <c r="J26" i="25"/>
  <c r="K26" i="25"/>
  <c r="L26" i="25"/>
  <c r="M26" i="25"/>
  <c r="N26" i="25"/>
  <c r="O26" i="25"/>
  <c r="P26" i="25"/>
  <c r="Q26" i="25"/>
  <c r="R26" i="25"/>
  <c r="S26" i="25"/>
  <c r="H26" i="25"/>
  <c r="K11" i="28" l="1"/>
  <c r="H11" i="26" l="1"/>
  <c r="I11" i="26"/>
  <c r="J11" i="26"/>
  <c r="K11" i="26"/>
  <c r="L11" i="26"/>
  <c r="M11" i="26"/>
  <c r="N11" i="26"/>
  <c r="O11" i="26"/>
  <c r="P11" i="26"/>
  <c r="Q11" i="26"/>
  <c r="R11" i="26"/>
  <c r="S11" i="26"/>
  <c r="F11" i="26"/>
  <c r="H15" i="13"/>
  <c r="I15" i="13"/>
  <c r="J15" i="13"/>
  <c r="K15" i="13"/>
  <c r="L15" i="13"/>
  <c r="M15" i="13"/>
  <c r="N15" i="13"/>
  <c r="O15" i="13"/>
  <c r="P15" i="13"/>
  <c r="Q15" i="13"/>
  <c r="R15" i="13"/>
  <c r="S15" i="13"/>
  <c r="F15" i="13"/>
  <c r="S11" i="6" l="1"/>
  <c r="K12" i="21" l="1"/>
  <c r="K12" i="33" l="1"/>
  <c r="F12" i="33"/>
  <c r="H27" i="17"/>
  <c r="I27" i="17"/>
  <c r="J27" i="17"/>
  <c r="K27" i="17"/>
  <c r="K29" i="17" s="1"/>
  <c r="L27" i="17"/>
  <c r="M27" i="17"/>
  <c r="N27" i="17"/>
  <c r="O27" i="17"/>
  <c r="P27" i="17"/>
  <c r="Q27" i="17"/>
  <c r="R27" i="17"/>
  <c r="S27" i="17"/>
  <c r="F27" i="17"/>
  <c r="H26" i="17"/>
  <c r="I26" i="17"/>
  <c r="J26" i="17"/>
  <c r="K26" i="17"/>
  <c r="K28" i="17" s="1"/>
  <c r="L26" i="17"/>
  <c r="M26" i="17"/>
  <c r="N26" i="17"/>
  <c r="O26" i="17"/>
  <c r="P26" i="17"/>
  <c r="Q26" i="17"/>
  <c r="R26" i="17"/>
  <c r="S26" i="17"/>
  <c r="F26" i="17"/>
  <c r="K21" i="15"/>
  <c r="F21" i="15"/>
  <c r="F11" i="6"/>
  <c r="F27" i="25" l="1"/>
  <c r="F26" i="25"/>
  <c r="H22" i="24"/>
  <c r="I22" i="24"/>
  <c r="J22" i="24"/>
  <c r="K22" i="24"/>
  <c r="L22" i="24"/>
  <c r="M22" i="24"/>
  <c r="N22" i="24"/>
  <c r="O22" i="24"/>
  <c r="P22" i="24"/>
  <c r="Q22" i="24"/>
  <c r="R22" i="24"/>
  <c r="S22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F22" i="24"/>
  <c r="F21" i="24"/>
  <c r="K24" i="23"/>
  <c r="F24" i="23"/>
  <c r="H23" i="32" l="1"/>
  <c r="I23" i="32"/>
  <c r="J23" i="32"/>
  <c r="K23" i="32"/>
  <c r="L23" i="32"/>
  <c r="M23" i="32"/>
  <c r="N23" i="32"/>
  <c r="O23" i="32"/>
  <c r="P23" i="32"/>
  <c r="Q23" i="32"/>
  <c r="R23" i="32"/>
  <c r="S23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F23" i="32"/>
  <c r="F22" i="32"/>
  <c r="H24" i="26"/>
  <c r="I24" i="26"/>
  <c r="J24" i="26"/>
  <c r="K24" i="26"/>
  <c r="L24" i="26"/>
  <c r="M24" i="26"/>
  <c r="N24" i="26"/>
  <c r="O24" i="26"/>
  <c r="P24" i="26"/>
  <c r="Q24" i="26"/>
  <c r="R24" i="26"/>
  <c r="S24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F24" i="26"/>
  <c r="F23" i="26"/>
  <c r="H24" i="19"/>
  <c r="I24" i="19"/>
  <c r="J24" i="19"/>
  <c r="K24" i="19"/>
  <c r="K26" i="19" s="1"/>
  <c r="L24" i="19"/>
  <c r="M24" i="19"/>
  <c r="N24" i="19"/>
  <c r="O24" i="19"/>
  <c r="P24" i="19"/>
  <c r="Q24" i="19"/>
  <c r="R24" i="19"/>
  <c r="S24" i="19"/>
  <c r="F24" i="19"/>
  <c r="F23" i="19"/>
  <c r="K21" i="33" l="1"/>
  <c r="K25" i="32" l="1"/>
  <c r="K24" i="32"/>
  <c r="H24" i="30"/>
  <c r="I24" i="30"/>
  <c r="J24" i="30"/>
  <c r="K24" i="30"/>
  <c r="K26" i="30" s="1"/>
  <c r="L24" i="30"/>
  <c r="M24" i="30"/>
  <c r="N24" i="30"/>
  <c r="O24" i="30"/>
  <c r="P24" i="30"/>
  <c r="Q24" i="30"/>
  <c r="R24" i="30"/>
  <c r="S24" i="30"/>
  <c r="H23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F24" i="30"/>
  <c r="F23" i="30"/>
  <c r="K20" i="29"/>
  <c r="F20" i="27"/>
  <c r="K26" i="26"/>
  <c r="K25" i="26"/>
  <c r="K29" i="25" l="1"/>
  <c r="K28" i="25"/>
  <c r="K24" i="24"/>
  <c r="K23" i="24"/>
  <c r="K14" i="21"/>
  <c r="H12" i="21"/>
  <c r="I12" i="21"/>
  <c r="J12" i="21"/>
  <c r="L12" i="21"/>
  <c r="M12" i="21"/>
  <c r="N12" i="21"/>
  <c r="O12" i="21"/>
  <c r="P12" i="21"/>
  <c r="Q12" i="21"/>
  <c r="R12" i="21"/>
  <c r="S12" i="21"/>
  <c r="H11" i="21"/>
  <c r="I11" i="21"/>
  <c r="J11" i="21"/>
  <c r="K11" i="21"/>
  <c r="K13" i="21" s="1"/>
  <c r="L11" i="21"/>
  <c r="M11" i="21"/>
  <c r="N11" i="21"/>
  <c r="O11" i="21"/>
  <c r="P11" i="21"/>
  <c r="Q11" i="21"/>
  <c r="R11" i="21"/>
  <c r="S11" i="21"/>
  <c r="F12" i="21"/>
  <c r="F11" i="21"/>
  <c r="K19" i="20"/>
  <c r="H19" i="20"/>
  <c r="F19" i="20"/>
  <c r="H23" i="19"/>
  <c r="I23" i="19"/>
  <c r="J23" i="19"/>
  <c r="K23" i="19"/>
  <c r="K25" i="19" s="1"/>
  <c r="L23" i="19"/>
  <c r="M23" i="19"/>
  <c r="N23" i="19"/>
  <c r="O23" i="19"/>
  <c r="P23" i="19"/>
  <c r="Q23" i="19"/>
  <c r="R23" i="19"/>
  <c r="S23" i="19"/>
  <c r="E20" i="18"/>
  <c r="H22" i="16"/>
  <c r="I22" i="16"/>
  <c r="J22" i="16"/>
  <c r="K22" i="16"/>
  <c r="L22" i="16"/>
  <c r="M22" i="16"/>
  <c r="N22" i="16"/>
  <c r="O22" i="16"/>
  <c r="P22" i="16"/>
  <c r="Q22" i="16"/>
  <c r="R22" i="16"/>
  <c r="S22" i="16"/>
  <c r="F22" i="16"/>
  <c r="J20" i="14"/>
  <c r="E20" i="14"/>
  <c r="K25" i="13"/>
  <c r="F25" i="13"/>
  <c r="H24" i="10"/>
  <c r="I24" i="10"/>
  <c r="J24" i="10"/>
  <c r="K24" i="10"/>
  <c r="K26" i="10" s="1"/>
  <c r="L24" i="10"/>
  <c r="M24" i="10"/>
  <c r="N24" i="10"/>
  <c r="O24" i="10"/>
  <c r="P24" i="10"/>
  <c r="Q24" i="10"/>
  <c r="R24" i="10"/>
  <c r="S24" i="10"/>
  <c r="H23" i="10"/>
  <c r="I23" i="10"/>
  <c r="J23" i="10"/>
  <c r="K23" i="10"/>
  <c r="K25" i="10" s="1"/>
  <c r="L23" i="10"/>
  <c r="M23" i="10"/>
  <c r="N23" i="10"/>
  <c r="O23" i="10"/>
  <c r="P23" i="10"/>
  <c r="Q23" i="10"/>
  <c r="R23" i="10"/>
  <c r="S23" i="10"/>
  <c r="F24" i="10"/>
  <c r="F23" i="10"/>
  <c r="K19" i="6" l="1"/>
  <c r="K21" i="31" l="1"/>
  <c r="F21" i="31"/>
  <c r="F20" i="29"/>
  <c r="F19" i="6"/>
  <c r="K20" i="27"/>
  <c r="K20" i="22"/>
  <c r="F20" i="22"/>
  <c r="J20" i="18" l="1"/>
  <c r="G20" i="18"/>
  <c r="H21" i="15"/>
  <c r="H25" i="13"/>
  <c r="J20" i="11" l="1"/>
  <c r="J21" i="11" s="1"/>
  <c r="G20" i="11"/>
  <c r="E20" i="11"/>
  <c r="H19" i="6" l="1"/>
  <c r="K14" i="23" l="1"/>
  <c r="K16" i="23" s="1"/>
  <c r="K12" i="19"/>
  <c r="K14" i="17"/>
  <c r="K16" i="17" s="1"/>
  <c r="E11" i="11" l="1"/>
  <c r="K22" i="15" l="1"/>
  <c r="I11" i="6" l="1"/>
  <c r="J11" i="6"/>
  <c r="K11" i="6"/>
  <c r="K12" i="6" s="1"/>
  <c r="L11" i="6"/>
  <c r="M11" i="6"/>
  <c r="N11" i="6"/>
  <c r="O11" i="6"/>
  <c r="P11" i="6"/>
  <c r="Q11" i="6"/>
  <c r="R11" i="6"/>
  <c r="H11" i="6"/>
  <c r="H21" i="33" l="1"/>
  <c r="I21" i="33"/>
  <c r="J21" i="33"/>
  <c r="K22" i="33"/>
  <c r="L21" i="33"/>
  <c r="M21" i="33"/>
  <c r="N21" i="33"/>
  <c r="O21" i="33"/>
  <c r="P21" i="33"/>
  <c r="Q21" i="33"/>
  <c r="R21" i="33"/>
  <c r="S21" i="33"/>
  <c r="F21" i="33"/>
  <c r="G12" i="33"/>
  <c r="H12" i="33"/>
  <c r="I12" i="33"/>
  <c r="J12" i="33"/>
  <c r="K13" i="33"/>
  <c r="L12" i="33"/>
  <c r="M12" i="33"/>
  <c r="N12" i="33"/>
  <c r="O12" i="33"/>
  <c r="P12" i="33"/>
  <c r="Q12" i="33"/>
  <c r="R12" i="33"/>
  <c r="S12" i="33"/>
  <c r="H11" i="32" l="1"/>
  <c r="I11" i="32"/>
  <c r="J11" i="32"/>
  <c r="K11" i="32"/>
  <c r="K12" i="32" s="1"/>
  <c r="L11" i="32"/>
  <c r="M11" i="32"/>
  <c r="N11" i="32"/>
  <c r="O11" i="32"/>
  <c r="P11" i="32"/>
  <c r="Q11" i="32"/>
  <c r="R11" i="32"/>
  <c r="S11" i="32"/>
  <c r="F11" i="32" l="1"/>
  <c r="H21" i="31"/>
  <c r="I21" i="31"/>
  <c r="J21" i="31"/>
  <c r="K22" i="31"/>
  <c r="L21" i="31"/>
  <c r="M21" i="31"/>
  <c r="N21" i="31"/>
  <c r="O21" i="31"/>
  <c r="P21" i="31"/>
  <c r="Q21" i="31"/>
  <c r="R21" i="31"/>
  <c r="S21" i="31"/>
  <c r="F12" i="31"/>
  <c r="H12" i="31"/>
  <c r="I12" i="31"/>
  <c r="J12" i="31"/>
  <c r="K12" i="31"/>
  <c r="K13" i="31" s="1"/>
  <c r="L12" i="31"/>
  <c r="M12" i="31"/>
  <c r="N12" i="31"/>
  <c r="O12" i="31"/>
  <c r="P12" i="31"/>
  <c r="Q12" i="31"/>
  <c r="R12" i="31"/>
  <c r="S12" i="31"/>
  <c r="F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S12" i="30" l="1"/>
  <c r="R12" i="30"/>
  <c r="Q12" i="30"/>
  <c r="P12" i="30"/>
  <c r="O12" i="30"/>
  <c r="N12" i="30"/>
  <c r="M12" i="30"/>
  <c r="L12" i="30"/>
  <c r="K12" i="30"/>
  <c r="K13" i="30" s="1"/>
  <c r="J12" i="30"/>
  <c r="I12" i="30"/>
  <c r="H12" i="30"/>
  <c r="F12" i="30"/>
  <c r="F12" i="29"/>
  <c r="H12" i="29"/>
  <c r="I12" i="29"/>
  <c r="J12" i="29"/>
  <c r="K12" i="29"/>
  <c r="K13" i="29" s="1"/>
  <c r="L12" i="29"/>
  <c r="M12" i="29"/>
  <c r="N12" i="29"/>
  <c r="O12" i="29"/>
  <c r="P12" i="29"/>
  <c r="Q12" i="29"/>
  <c r="R12" i="29"/>
  <c r="S12" i="29"/>
  <c r="S20" i="29"/>
  <c r="R20" i="29"/>
  <c r="Q20" i="29"/>
  <c r="P20" i="29"/>
  <c r="O20" i="29"/>
  <c r="N20" i="29"/>
  <c r="M20" i="29"/>
  <c r="L20" i="29"/>
  <c r="K21" i="29"/>
  <c r="J20" i="29"/>
  <c r="I20" i="29"/>
  <c r="H20" i="29"/>
  <c r="I11" i="28"/>
  <c r="J11" i="28"/>
  <c r="K12" i="28"/>
  <c r="L11" i="28"/>
  <c r="M11" i="28"/>
  <c r="N11" i="28"/>
  <c r="O11" i="28"/>
  <c r="P11" i="28"/>
  <c r="Q11" i="28"/>
  <c r="R11" i="28"/>
  <c r="S11" i="28"/>
  <c r="H11" i="28"/>
  <c r="S20" i="28"/>
  <c r="R20" i="28"/>
  <c r="Q20" i="28"/>
  <c r="P20" i="28"/>
  <c r="O20" i="28"/>
  <c r="N20" i="28"/>
  <c r="M20" i="28"/>
  <c r="L20" i="28"/>
  <c r="K20" i="28"/>
  <c r="K21" i="28" s="1"/>
  <c r="J20" i="28"/>
  <c r="I20" i="28"/>
  <c r="H20" i="28"/>
  <c r="F20" i="28"/>
  <c r="H20" i="27"/>
  <c r="I20" i="27"/>
  <c r="J20" i="27"/>
  <c r="K21" i="27"/>
  <c r="L20" i="27"/>
  <c r="M20" i="27"/>
  <c r="N20" i="27"/>
  <c r="O20" i="27"/>
  <c r="P20" i="27"/>
  <c r="Q20" i="27"/>
  <c r="R20" i="27"/>
  <c r="S20" i="27"/>
  <c r="H11" i="27"/>
  <c r="I11" i="27"/>
  <c r="J11" i="27"/>
  <c r="K11" i="27"/>
  <c r="K12" i="27" s="1"/>
  <c r="L11" i="27"/>
  <c r="M11" i="27"/>
  <c r="N11" i="27"/>
  <c r="O11" i="27"/>
  <c r="P11" i="27"/>
  <c r="Q11" i="27"/>
  <c r="R11" i="27"/>
  <c r="S11" i="27"/>
  <c r="F11" i="27"/>
  <c r="K12" i="26" l="1"/>
  <c r="H13" i="25" l="1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H14" i="25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F14" i="25"/>
  <c r="F13" i="25"/>
  <c r="H11" i="24" l="1"/>
  <c r="I11" i="24"/>
  <c r="J11" i="24"/>
  <c r="K11" i="24"/>
  <c r="K12" i="24" s="1"/>
  <c r="L11" i="24"/>
  <c r="M11" i="24"/>
  <c r="N11" i="24"/>
  <c r="O11" i="24"/>
  <c r="P11" i="24"/>
  <c r="Q11" i="24"/>
  <c r="R11" i="24"/>
  <c r="S11" i="24"/>
  <c r="F11" i="24"/>
  <c r="H24" i="23"/>
  <c r="I24" i="23"/>
  <c r="J24" i="23"/>
  <c r="K25" i="23"/>
  <c r="L24" i="23"/>
  <c r="M24" i="23"/>
  <c r="N24" i="23"/>
  <c r="O24" i="23"/>
  <c r="P24" i="23"/>
  <c r="Q24" i="23"/>
  <c r="R24" i="23"/>
  <c r="S2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H14" i="23"/>
  <c r="I14" i="23"/>
  <c r="J14" i="23"/>
  <c r="L14" i="23"/>
  <c r="M14" i="23"/>
  <c r="N14" i="23"/>
  <c r="O14" i="23"/>
  <c r="P14" i="23"/>
  <c r="Q14" i="23"/>
  <c r="R14" i="23"/>
  <c r="S14" i="23"/>
  <c r="F14" i="23"/>
  <c r="F13" i="23"/>
  <c r="H20" i="22"/>
  <c r="I20" i="22"/>
  <c r="J20" i="22"/>
  <c r="K21" i="22"/>
  <c r="L20" i="22"/>
  <c r="M20" i="22"/>
  <c r="N20" i="22"/>
  <c r="O20" i="22"/>
  <c r="P20" i="22"/>
  <c r="Q20" i="22"/>
  <c r="R20" i="22"/>
  <c r="S20" i="22"/>
  <c r="I11" i="22"/>
  <c r="J11" i="22"/>
  <c r="K11" i="22"/>
  <c r="K12" i="22" s="1"/>
  <c r="L11" i="22"/>
  <c r="M11" i="22"/>
  <c r="N11" i="22"/>
  <c r="O11" i="22"/>
  <c r="P11" i="22"/>
  <c r="Q11" i="22"/>
  <c r="R11" i="22"/>
  <c r="S11" i="22"/>
  <c r="H11" i="22"/>
  <c r="I19" i="20"/>
  <c r="J19" i="20"/>
  <c r="K20" i="20"/>
  <c r="L19" i="20"/>
  <c r="M19" i="20"/>
  <c r="N19" i="20"/>
  <c r="O19" i="20"/>
  <c r="P19" i="20"/>
  <c r="Q19" i="20"/>
  <c r="R19" i="20"/>
  <c r="S19" i="20"/>
  <c r="K12" i="20"/>
  <c r="S12" i="19" l="1"/>
  <c r="R12" i="19"/>
  <c r="Q12" i="19"/>
  <c r="P12" i="19"/>
  <c r="O12" i="19"/>
  <c r="N12" i="19"/>
  <c r="M12" i="19"/>
  <c r="L12" i="19"/>
  <c r="K13" i="19"/>
  <c r="J12" i="19"/>
  <c r="I12" i="19"/>
  <c r="H12" i="19"/>
  <c r="F12" i="19"/>
  <c r="E11" i="18"/>
  <c r="G11" i="18"/>
  <c r="H11" i="18"/>
  <c r="I11" i="18"/>
  <c r="J11" i="18"/>
  <c r="J12" i="18" s="1"/>
  <c r="K11" i="18"/>
  <c r="L11" i="18"/>
  <c r="M11" i="18"/>
  <c r="N11" i="18"/>
  <c r="O11" i="18"/>
  <c r="P11" i="18"/>
  <c r="Q11" i="18"/>
  <c r="R11" i="18"/>
  <c r="R20" i="18"/>
  <c r="Q20" i="18"/>
  <c r="P20" i="18"/>
  <c r="O20" i="18"/>
  <c r="N20" i="18"/>
  <c r="M20" i="18"/>
  <c r="L20" i="18"/>
  <c r="K20" i="18"/>
  <c r="J21" i="18"/>
  <c r="I20" i="18"/>
  <c r="H20" i="18"/>
  <c r="H13" i="17" l="1"/>
  <c r="I13" i="17"/>
  <c r="J13" i="17"/>
  <c r="K13" i="17"/>
  <c r="K15" i="17" s="1"/>
  <c r="L13" i="17"/>
  <c r="M13" i="17"/>
  <c r="N13" i="17"/>
  <c r="O13" i="17"/>
  <c r="P13" i="17"/>
  <c r="Q13" i="17"/>
  <c r="R13" i="17"/>
  <c r="S13" i="17"/>
  <c r="H14" i="17"/>
  <c r="I14" i="17"/>
  <c r="J14" i="17"/>
  <c r="L14" i="17"/>
  <c r="M14" i="17"/>
  <c r="N14" i="17"/>
  <c r="O14" i="17"/>
  <c r="P14" i="17"/>
  <c r="Q14" i="17"/>
  <c r="R14" i="17"/>
  <c r="S14" i="17"/>
  <c r="F14" i="17"/>
  <c r="F13" i="17"/>
  <c r="K23" i="16"/>
  <c r="H12" i="16"/>
  <c r="I12" i="16"/>
  <c r="J12" i="16"/>
  <c r="K12" i="16"/>
  <c r="K13" i="16" s="1"/>
  <c r="L12" i="16"/>
  <c r="M12" i="16"/>
  <c r="N12" i="16"/>
  <c r="O12" i="16"/>
  <c r="P12" i="16"/>
  <c r="Q12" i="16"/>
  <c r="R12" i="16"/>
  <c r="S12" i="16"/>
  <c r="F12" i="16"/>
  <c r="S12" i="15"/>
  <c r="I12" i="15"/>
  <c r="J12" i="15"/>
  <c r="K12" i="15"/>
  <c r="K13" i="15" s="1"/>
  <c r="L12" i="15"/>
  <c r="M12" i="15"/>
  <c r="N12" i="15"/>
  <c r="O12" i="15"/>
  <c r="P12" i="15"/>
  <c r="Q12" i="15"/>
  <c r="R12" i="15"/>
  <c r="H12" i="15"/>
  <c r="F12" i="15"/>
  <c r="S20" i="15"/>
  <c r="S21" i="15" s="1"/>
  <c r="R20" i="15"/>
  <c r="R21" i="15" s="1"/>
  <c r="Q21" i="15"/>
  <c r="P21" i="15"/>
  <c r="O21" i="15"/>
  <c r="N21" i="15"/>
  <c r="M21" i="15"/>
  <c r="L21" i="15"/>
  <c r="J21" i="15"/>
  <c r="I21" i="15"/>
  <c r="E11" i="14"/>
  <c r="G11" i="14"/>
  <c r="H11" i="14"/>
  <c r="I11" i="14"/>
  <c r="J11" i="14"/>
  <c r="J12" i="14" s="1"/>
  <c r="K11" i="14"/>
  <c r="L11" i="14"/>
  <c r="M11" i="14"/>
  <c r="N11" i="14"/>
  <c r="O11" i="14"/>
  <c r="P11" i="14"/>
  <c r="Q11" i="14"/>
  <c r="R11" i="14"/>
  <c r="R20" i="14" l="1"/>
  <c r="Q20" i="14"/>
  <c r="P20" i="14"/>
  <c r="O20" i="14"/>
  <c r="N20" i="14"/>
  <c r="M20" i="14"/>
  <c r="L20" i="14"/>
  <c r="K20" i="14"/>
  <c r="J21" i="14"/>
  <c r="I20" i="14"/>
  <c r="H20" i="14"/>
  <c r="G20" i="14"/>
  <c r="K17" i="13"/>
  <c r="K14" i="13"/>
  <c r="K16" i="13" s="1"/>
  <c r="I14" i="13"/>
  <c r="J14" i="13"/>
  <c r="L14" i="13"/>
  <c r="M14" i="13"/>
  <c r="N14" i="13"/>
  <c r="O14" i="13"/>
  <c r="P14" i="13"/>
  <c r="Q14" i="13"/>
  <c r="R14" i="13"/>
  <c r="S14" i="13"/>
  <c r="H14" i="13"/>
  <c r="F14" i="13"/>
  <c r="I25" i="13" l="1"/>
  <c r="J25" i="13"/>
  <c r="K26" i="13"/>
  <c r="L25" i="13"/>
  <c r="M25" i="13"/>
  <c r="N25" i="13"/>
  <c r="O25" i="13"/>
  <c r="P25" i="13"/>
  <c r="Q25" i="13"/>
  <c r="R25" i="13"/>
  <c r="S25" i="13"/>
  <c r="H20" i="11"/>
  <c r="I20" i="11"/>
  <c r="K20" i="11"/>
  <c r="L20" i="11"/>
  <c r="M20" i="11"/>
  <c r="N20" i="11"/>
  <c r="O20" i="11"/>
  <c r="P20" i="11"/>
  <c r="Q20" i="11"/>
  <c r="R20" i="11"/>
  <c r="G11" i="11"/>
  <c r="H11" i="11"/>
  <c r="I11" i="11"/>
  <c r="J11" i="11"/>
  <c r="J12" i="11" s="1"/>
  <c r="K11" i="11"/>
  <c r="L11" i="11"/>
  <c r="M11" i="11"/>
  <c r="N11" i="11"/>
  <c r="O11" i="11"/>
  <c r="P11" i="11"/>
  <c r="Q11" i="11"/>
  <c r="R11" i="11"/>
  <c r="H12" i="10" l="1"/>
  <c r="I12" i="10"/>
  <c r="J12" i="10"/>
  <c r="K12" i="10"/>
  <c r="K13" i="10" s="1"/>
  <c r="L12" i="10"/>
  <c r="M12" i="10"/>
  <c r="N12" i="10"/>
  <c r="O12" i="10"/>
  <c r="P12" i="10"/>
  <c r="Q12" i="10"/>
  <c r="R12" i="10"/>
  <c r="S12" i="10"/>
  <c r="F12" i="10"/>
  <c r="I19" i="6" l="1"/>
  <c r="J19" i="6"/>
  <c r="K20" i="6"/>
</calcChain>
</file>

<file path=xl/sharedStrings.xml><?xml version="1.0" encoding="utf-8"?>
<sst xmlns="http://schemas.openxmlformats.org/spreadsheetml/2006/main" count="1515" uniqueCount="218">
  <si>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</si>
  <si>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</si>
  <si>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</si>
  <si>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</si>
  <si>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</si>
  <si>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</si>
  <si>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</si>
  <si>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</si>
  <si>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</si>
  <si>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</si>
  <si>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</si>
  <si>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</si>
  <si>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Каша овсяная молочная с маслом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</si>
  <si>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</si>
  <si>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</si>
  <si>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</si>
  <si>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</si>
  <si>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</si>
  <si>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Плов с курицей</t>
  </si>
  <si>
    <t>Компот из сухофруктов</t>
  </si>
  <si>
    <t>3 блюдо</t>
  </si>
  <si>
    <t>Хлеб пшеничныйй</t>
  </si>
  <si>
    <t xml:space="preserve"> хлеб ржаной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</si>
  <si>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</si>
  <si>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</si>
  <si>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</si>
  <si>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</si>
  <si>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</si>
  <si>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</si>
  <si>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</si>
  <si>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</si>
  <si>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</si>
  <si>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</si>
  <si>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</si>
  <si>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</si>
  <si>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</si>
  <si>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</si>
  <si>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</si>
  <si>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</si>
  <si>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</si>
  <si>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</si>
  <si>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</si>
  <si>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</si>
  <si>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</si>
  <si>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</si>
  <si>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</si>
  <si>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</si>
  <si>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</si>
  <si>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</si>
  <si>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Филе птицы   запеченное с овощами  (филе птицы, кабачки с/м, перец болгарский с/м, помидоры с/м)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</si>
  <si>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</si>
  <si>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</si>
  <si>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</si>
  <si>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</si>
  <si>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</si>
  <si>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</si>
  <si>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</si>
  <si>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</si>
  <si>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</si>
  <si>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</si>
  <si>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</si>
  <si>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</si>
  <si>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</si>
  <si>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</si>
  <si>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Икра кабачковая</t>
  </si>
  <si>
    <t>Картофель запеченный с сыром (пром пр-ва)</t>
  </si>
  <si>
    <t>Компот фруктово-ягодный (смесь фруктовая: яблоко, клубника, вишня с/к, слива с/к))  NEW</t>
  </si>
  <si>
    <t>Хлеб пшеничный</t>
  </si>
  <si>
    <t>Суп картофельный с мясом</t>
  </si>
  <si>
    <t xml:space="preserve">Курица запеченная с сыром </t>
  </si>
  <si>
    <t>Котлета мясная</t>
  </si>
  <si>
    <t>Омлет натуральный</t>
  </si>
  <si>
    <t>Кофейный напиток с молоком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</si>
  <si>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</si>
  <si>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</si>
  <si>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</si>
  <si>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</si>
  <si>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</si>
  <si>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</si>
  <si>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</si>
  <si>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</si>
  <si>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</si>
  <si>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</si>
  <si>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</si>
  <si>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</si>
  <si>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Морковь тушеная с зеленым горошком</t>
  </si>
  <si>
    <t>Чай с облепихой</t>
  </si>
  <si>
    <t>Пюре из гороха с маслом</t>
  </si>
  <si>
    <t>Каша пшенная молочная  с маслом</t>
  </si>
  <si>
    <t>Чай с лимоном и мятой</t>
  </si>
  <si>
    <t xml:space="preserve"> Суп куриный с вермишелью</t>
  </si>
  <si>
    <t>Компот фруктово-ягодный (смесь компотная: вишня с/к, клубника, черноплодная рябина, слива с/к, яблоко)</t>
  </si>
  <si>
    <t xml:space="preserve"> слайс ***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</si>
  <si>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</si>
  <si>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</si>
  <si>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</si>
  <si>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</si>
  <si>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Чахохбили</t>
  </si>
  <si>
    <t xml:space="preserve"> - полный комплект оборудования (УКМ, мясорубка)</t>
  </si>
  <si>
    <t>п/к*</t>
  </si>
  <si>
    <t xml:space="preserve">о/о** </t>
  </si>
  <si>
    <t>о/о**</t>
  </si>
  <si>
    <t>Запеканка из творога со сгущенным молоком</t>
  </si>
  <si>
    <t>Фрукты в ассортименте (мандарин)</t>
  </si>
  <si>
    <t>Суп гороховый с мясом</t>
  </si>
  <si>
    <t>Кисель плодово – ягодный витаминизированный (клюквенный)</t>
  </si>
  <si>
    <t>Борщ с мясом и сметаной</t>
  </si>
  <si>
    <t>Напиток витаминизированный плодово – ягодный (черносмородиновый)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</si>
  <si>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</si>
  <si>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</si>
  <si>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</si>
  <si>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</si>
  <si>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</si>
  <si>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</si>
  <si>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</si>
  <si>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</si>
  <si>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</si>
  <si>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</si>
  <si>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</si>
  <si>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</si>
  <si>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</si>
  <si>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Мясо тушеное в сметане (говядина)</t>
  </si>
  <si>
    <t>Блинчик со сгущенным молоком (2 шт)</t>
  </si>
  <si>
    <t>80/10</t>
  </si>
  <si>
    <t>Каша манная молочная с  маслом</t>
  </si>
  <si>
    <t>200/5</t>
  </si>
  <si>
    <t>Горячее блюдо</t>
  </si>
  <si>
    <t>Суп  овощной с мясом и сметаной</t>
  </si>
  <si>
    <t>Филе птицы тушеное с овощами</t>
  </si>
  <si>
    <t xml:space="preserve"> 3 блюдо</t>
  </si>
  <si>
    <t>2  блюдо</t>
  </si>
  <si>
    <t>Биточек мясной</t>
  </si>
  <si>
    <t>Гуляш (говядина)</t>
  </si>
  <si>
    <t>Картофель отварной с маслом и зеленью ( пром. пр-ва)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</si>
  <si>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</si>
  <si>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</si>
  <si>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</si>
  <si>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</si>
  <si>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</si>
  <si>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</si>
  <si>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</si>
  <si>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</si>
  <si>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</si>
  <si>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Фрикадельки мясные с соусом красным</t>
  </si>
  <si>
    <t>Филе птицы  тушеное с овощами</t>
  </si>
  <si>
    <t>Оладьи с маслом</t>
  </si>
  <si>
    <t>95/5</t>
  </si>
  <si>
    <t xml:space="preserve"> Биточек из птицы</t>
  </si>
  <si>
    <t>Жаркое из мяса (говядина)</t>
  </si>
  <si>
    <t xml:space="preserve"> Хлеб ржаной</t>
  </si>
  <si>
    <t>Суп из овощей с пшеном и мясом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</si>
  <si>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</si>
  <si>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</si>
  <si>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</si>
  <si>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</si>
  <si>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</si>
  <si>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</si>
  <si>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</si>
  <si>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 xml:space="preserve"> Картофель запеченный с сыром </t>
  </si>
  <si>
    <t xml:space="preserve"> Запеканка из  птицы (филе птицы, брокколи с/м, лук)  NEW</t>
  </si>
  <si>
    <t>Сок фруктовый (персиковый)</t>
  </si>
  <si>
    <t>Доля суточной потребности в энерги, %</t>
  </si>
  <si>
    <t>Картофель запеченный (пром. пр-ва)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</si>
  <si>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</si>
  <si>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</si>
  <si>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</si>
  <si>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</si>
  <si>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</si>
  <si>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</si>
  <si>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>Каша гречневая вязкая</t>
  </si>
  <si>
    <t>Компот фруктово-ягодный (компотная смесь: вишня с/к, клубника, черноплодная рябина, слива с/к, яблоко)  NEW</t>
  </si>
  <si>
    <t xml:space="preserve"> Суп картофельный с мясными фрикадельками</t>
  </si>
  <si>
    <t>Картофель запеченный с  зеленью (пром пр-ва)</t>
  </si>
  <si>
    <t xml:space="preserve"> Суп - пюре картофельный с колбасками и гренками</t>
  </si>
  <si>
    <t>200/10</t>
  </si>
  <si>
    <t>Бигос с мясо (капуста пром. пр-ва)</t>
  </si>
  <si>
    <t>Компот  из смеси  фруктов  и ягод (фруктовая смесь: яблоко, клубника, вишня слива )  NEW</t>
  </si>
  <si>
    <t>Рыба  запеченная  под соусом сливочным с зеленью ( минтай,  соус сливочный)  NEW</t>
  </si>
  <si>
    <t>Рыба  запеченная  под соусом сливочным с зеленью                           (  минтай,  соус сливочный)  NEW</t>
  </si>
  <si>
    <t>Фрукты в асортименте (яблоко)</t>
  </si>
  <si>
    <t>Капуста квашенная</t>
  </si>
  <si>
    <t xml:space="preserve"> Кондитерское изделие промышленного производства ("Вафли сырные")</t>
  </si>
  <si>
    <t>Котлета мясная (говядина, свинина, курица)</t>
  </si>
  <si>
    <t>Компот фруктово ягодный (клубника)</t>
  </si>
  <si>
    <t>Сложный гарнир №2 (картофель брусок пром. пр-ва, капуста брокколи) NEW</t>
  </si>
  <si>
    <t>Запеканка из творога с ягодным соусом</t>
  </si>
  <si>
    <t>Компот фруктово-ягодный (клубника и алыча)</t>
  </si>
  <si>
    <t xml:space="preserve"> Сложный гарнир №4 (картофель, цукини, томаты, перец, лук, баклажаны)  пром. пр-во  NEW </t>
  </si>
  <si>
    <t xml:space="preserve"> Мясо тушеное в сметане (говядина)</t>
  </si>
  <si>
    <t xml:space="preserve"> Сложный гарнир №3 (картофель,  перец, томат, лук, цукини, фасоль)  пром. пр-во  NEW </t>
  </si>
  <si>
    <t>Компот фруктово-ягодный (клубника, слива)</t>
  </si>
  <si>
    <t>Борщ с фасолью со сметаной</t>
  </si>
  <si>
    <t>Сложный  гарнир №1 (картофельное пюре, фасоль стручковая)( пром. пр-во) NEW</t>
  </si>
  <si>
    <t>Мясо тушеное (говядина)</t>
  </si>
  <si>
    <t>Сложный гарнир  (картофель отварной, капуста тушеная)</t>
  </si>
  <si>
    <t>Яйцо отварное</t>
  </si>
  <si>
    <t>Горошек консервированный</t>
  </si>
  <si>
    <t>Печень говяжья тушенная в сметанном соусе</t>
  </si>
  <si>
    <t xml:space="preserve">Кукуруза консервированная </t>
  </si>
  <si>
    <t>Бефстроганов (говядина)</t>
  </si>
  <si>
    <t>Картофель отварной с маслом и зеленью</t>
  </si>
  <si>
    <t>Суп картофельный с колбасками и гренками</t>
  </si>
  <si>
    <t>228/1</t>
  </si>
  <si>
    <t xml:space="preserve"> </t>
  </si>
  <si>
    <t>Прием пищи</t>
  </si>
  <si>
    <t>Филе птицы запеченное с помидорами</t>
  </si>
  <si>
    <t>Рагу овощное с маслом</t>
  </si>
  <si>
    <t xml:space="preserve"> Мясо тушеное (говядина)</t>
  </si>
  <si>
    <t>Кондитерское изделие промышленного производства (Барни)</t>
  </si>
  <si>
    <t xml:space="preserve">Рыба запеченная с сыром </t>
  </si>
  <si>
    <t>40/10</t>
  </si>
  <si>
    <t>Запеканка из творога с  фруктово ягодной начинкой (клубника)</t>
  </si>
  <si>
    <t>Икра баклажанная</t>
  </si>
  <si>
    <t xml:space="preserve"> Бефстроганов (говядина)</t>
  </si>
  <si>
    <t>Щи вегетарианские со сметаной</t>
  </si>
  <si>
    <t>Кисель плодово – ягодный витаминизированный (черносмородиновый)</t>
  </si>
  <si>
    <t>Фрукты в ассортименте (яблоко)</t>
  </si>
  <si>
    <t>Каша гречневая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</si>
</sst>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5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4" xfId="0" applyFont="1" applyBorder="1"/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2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4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/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17" fillId="2" borderId="0" xfId="0" applyFont="1" applyFill="1" applyBorder="1" applyAlignment="1">
      <alignment horizontal="center"/>
    </xf>
    <xf numFmtId="0" fontId="9" fillId="2" borderId="0" xfId="0" applyFont="1" applyFill="1"/>
    <xf numFmtId="164" fontId="5" fillId="2" borderId="4" xfId="0" applyNumberFormat="1" applyFont="1" applyFill="1" applyBorder="1" applyAlignment="1">
      <alignment horizontal="center"/>
    </xf>
    <xf numFmtId="0" fontId="0" fillId="3" borderId="0" xfId="0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4" borderId="0" xfId="0" applyFont="1" applyFill="1"/>
    <xf numFmtId="0" fontId="10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17" fillId="5" borderId="8" xfId="0" applyFont="1" applyFill="1" applyBorder="1"/>
    <xf numFmtId="0" fontId="0" fillId="5" borderId="10" xfId="0" applyFill="1" applyBorder="1"/>
    <xf numFmtId="0" fontId="0" fillId="5" borderId="0" xfId="0" applyFill="1"/>
    <xf numFmtId="0" fontId="17" fillId="4" borderId="4" xfId="0" applyFont="1" applyFill="1" applyBorder="1"/>
    <xf numFmtId="0" fontId="0" fillId="4" borderId="6" xfId="0" applyFill="1" applyBorder="1"/>
    <xf numFmtId="0" fontId="10" fillId="0" borderId="21" xfId="0" applyFont="1" applyBorder="1"/>
    <xf numFmtId="0" fontId="10" fillId="2" borderId="21" xfId="0" applyFont="1" applyFill="1" applyBorder="1"/>
    <xf numFmtId="0" fontId="9" fillId="0" borderId="21" xfId="0" applyFont="1" applyBorder="1"/>
    <xf numFmtId="0" fontId="10" fillId="0" borderId="27" xfId="0" applyFont="1" applyBorder="1"/>
    <xf numFmtId="0" fontId="9" fillId="0" borderId="30" xfId="0" applyFont="1" applyBorder="1"/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/>
    <xf numFmtId="0" fontId="7" fillId="0" borderId="26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9" xfId="0" applyFont="1" applyBorder="1"/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4" borderId="17" xfId="0" applyFont="1" applyFill="1" applyBorder="1" applyAlignment="1">
      <alignment horizontal="center" wrapText="1"/>
    </xf>
    <xf numFmtId="0" fontId="5" fillId="5" borderId="17" xfId="1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17" fillId="0" borderId="17" xfId="0" applyFont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17" fillId="0" borderId="17" xfId="1" applyFont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3" xfId="0" applyFont="1" applyFill="1" applyBorder="1"/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5" borderId="1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0" xfId="0" applyAlignment="1"/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5" borderId="43" xfId="0" applyFont="1" applyFill="1" applyBorder="1" applyAlignment="1">
      <alignment horizontal="center"/>
    </xf>
    <xf numFmtId="0" fontId="12" fillId="5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0" borderId="43" xfId="0" applyFont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0" borderId="42" xfId="0" applyFont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2" borderId="49" xfId="0" applyFont="1" applyFill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10" fillId="0" borderId="54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0" fillId="4" borderId="49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left"/>
    </xf>
    <xf numFmtId="0" fontId="13" fillId="4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5" borderId="43" xfId="0" applyFont="1" applyFill="1" applyBorder="1" applyAlignment="1">
      <alignment horizontal="center"/>
    </xf>
    <xf numFmtId="0" fontId="10" fillId="5" borderId="49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49" xfId="0" applyFont="1" applyBorder="1"/>
    <xf numFmtId="0" fontId="10" fillId="5" borderId="44" xfId="0" applyFont="1" applyFill="1" applyBorder="1" applyAlignment="1">
      <alignment horizontal="left"/>
    </xf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4" borderId="5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/>
    <xf numFmtId="0" fontId="7" fillId="4" borderId="5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7" fillId="5" borderId="56" xfId="0" applyFont="1" applyFill="1" applyBorder="1" applyAlignment="1">
      <alignment horizontal="left"/>
    </xf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wrapText="1"/>
    </xf>
    <xf numFmtId="0" fontId="10" fillId="5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5" borderId="5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5" borderId="58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9" fillId="0" borderId="35" xfId="0" applyFont="1" applyBorder="1"/>
    <xf numFmtId="0" fontId="10" fillId="4" borderId="35" xfId="0" applyFont="1" applyFill="1" applyBorder="1" applyAlignment="1">
      <alignment horizontal="center"/>
    </xf>
    <xf numFmtId="0" fontId="10" fillId="5" borderId="36" xfId="0" applyFont="1" applyFill="1" applyBorder="1"/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0" borderId="48" xfId="0" applyFont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10" fillId="0" borderId="61" xfId="0" applyFont="1" applyBorder="1" applyAlignment="1">
      <alignment horizontal="right"/>
    </xf>
    <xf numFmtId="0" fontId="9" fillId="2" borderId="43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4" borderId="45" xfId="0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9" fillId="5" borderId="44" xfId="0" applyFont="1" applyFill="1" applyBorder="1"/>
    <xf numFmtId="0" fontId="10" fillId="5" borderId="45" xfId="0" applyFont="1" applyFill="1" applyBorder="1" applyAlignment="1">
      <alignment horizontal="center"/>
    </xf>
    <xf numFmtId="0" fontId="10" fillId="0" borderId="43" xfId="0" applyFont="1" applyBorder="1" applyAlignment="1">
      <alignment horizontal="right"/>
    </xf>
    <xf numFmtId="0" fontId="10" fillId="4" borderId="43" xfId="0" applyFont="1" applyFill="1" applyBorder="1"/>
    <xf numFmtId="0" fontId="10" fillId="5" borderId="43" xfId="0" applyFont="1" applyFill="1" applyBorder="1"/>
    <xf numFmtId="0" fontId="9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6" xfId="1" applyFont="1" applyFill="1" applyBorder="1" applyAlignment="1">
      <alignment horizontal="center"/>
    </xf>
    <xf numFmtId="0" fontId="13" fillId="2" borderId="54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13" fillId="2" borderId="4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48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2" borderId="49" xfId="0" applyFont="1" applyFill="1" applyBorder="1" applyAlignment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164" fontId="6" fillId="2" borderId="20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right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13" fillId="2" borderId="61" xfId="0" applyFont="1" applyFill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10" fillId="2" borderId="44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10" fillId="0" borderId="31" xfId="0" applyFont="1" applyFill="1" applyBorder="1" applyAlignment="1">
      <alignment vertical="center" wrapText="1"/>
    </xf>
    <xf numFmtId="0" fontId="5" fillId="0" borderId="34" xfId="1" applyFont="1" applyBorder="1" applyAlignment="1">
      <alignment horizontal="center"/>
    </xf>
    <xf numFmtId="164" fontId="5" fillId="0" borderId="57" xfId="0" applyNumberFormat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164" fontId="7" fillId="2" borderId="58" xfId="0" applyNumberFormat="1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/>
    </xf>
    <xf numFmtId="0" fontId="6" fillId="5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6" fillId="5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15" fillId="0" borderId="59" xfId="0" applyFont="1" applyFill="1" applyBorder="1" applyAlignment="1">
      <alignment horizontal="center" vertical="center" wrapText="1"/>
    </xf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4" borderId="39" xfId="0" applyFont="1" applyFill="1" applyBorder="1"/>
    <xf numFmtId="0" fontId="10" fillId="5" borderId="39" xfId="0" applyFont="1" applyFill="1" applyBorder="1"/>
    <xf numFmtId="0" fontId="10" fillId="5" borderId="40" xfId="0" applyFont="1" applyFill="1" applyBorder="1"/>
    <xf numFmtId="0" fontId="12" fillId="0" borderId="44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10" fillId="5" borderId="44" xfId="0" applyFont="1" applyFill="1" applyBorder="1"/>
    <xf numFmtId="0" fontId="6" fillId="0" borderId="53" xfId="0" applyFont="1" applyBorder="1" applyAlignment="1">
      <alignment horizontal="center"/>
    </xf>
    <xf numFmtId="0" fontId="10" fillId="5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4" borderId="43" xfId="0" applyFont="1" applyFill="1" applyBorder="1" applyAlignment="1"/>
    <xf numFmtId="0" fontId="7" fillId="5" borderId="43" xfId="0" applyFont="1" applyFill="1" applyBorder="1" applyAlignment="1"/>
    <xf numFmtId="0" fontId="7" fillId="4" borderId="43" xfId="0" applyFont="1" applyFill="1" applyBorder="1"/>
    <xf numFmtId="0" fontId="7" fillId="5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6" fillId="4" borderId="5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4" borderId="35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6" fillId="0" borderId="61" xfId="0" applyFont="1" applyBorder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0" fillId="0" borderId="31" xfId="0" applyFont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7" fillId="4" borderId="5" xfId="0" applyFont="1" applyFill="1" applyBorder="1" applyAlignment="1"/>
    <xf numFmtId="0" fontId="7" fillId="5" borderId="5" xfId="0" applyFont="1" applyFill="1" applyBorder="1" applyAlignment="1"/>
    <xf numFmtId="0" fontId="7" fillId="4" borderId="5" xfId="0" applyFont="1" applyFill="1" applyBorder="1"/>
    <xf numFmtId="0" fontId="7" fillId="5" borderId="56" xfId="0" applyFont="1" applyFill="1" applyBorder="1"/>
    <xf numFmtId="0" fontId="10" fillId="0" borderId="42" xfId="0" applyFont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0" fillId="5" borderId="5" xfId="0" applyFont="1" applyFill="1" applyBorder="1"/>
    <xf numFmtId="0" fontId="10" fillId="4" borderId="5" xfId="0" applyFont="1" applyFill="1" applyBorder="1"/>
    <xf numFmtId="0" fontId="10" fillId="5" borderId="56" xfId="0" applyFont="1" applyFill="1" applyBorder="1"/>
    <xf numFmtId="0" fontId="5" fillId="4" borderId="5" xfId="0" applyFont="1" applyFill="1" applyBorder="1" applyAlignment="1">
      <alignment horizontal="center" wrapText="1"/>
    </xf>
    <xf numFmtId="0" fontId="5" fillId="5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5" borderId="35" xfId="1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5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0" fillId="0" borderId="48" xfId="0" applyBorder="1"/>
    <xf numFmtId="0" fontId="0" fillId="0" borderId="48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2" fontId="7" fillId="0" borderId="56" xfId="0" applyNumberFormat="1" applyFont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8" fillId="0" borderId="64" xfId="0" applyFont="1" applyBorder="1"/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4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0" fillId="0" borderId="43" xfId="0" applyFont="1" applyFill="1" applyBorder="1" applyAlignment="1">
      <alignment horizontal="center" wrapText="1"/>
    </xf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9" fillId="4" borderId="45" xfId="0" applyFont="1" applyFill="1" applyBorder="1"/>
    <xf numFmtId="0" fontId="5" fillId="4" borderId="43" xfId="1" applyFont="1" applyFill="1" applyBorder="1" applyAlignment="1">
      <alignment horizontal="center"/>
    </xf>
    <xf numFmtId="0" fontId="9" fillId="5" borderId="45" xfId="0" applyFont="1" applyFill="1" applyBorder="1"/>
    <xf numFmtId="0" fontId="5" fillId="0" borderId="5" xfId="1" applyFont="1" applyFill="1" applyBorder="1" applyAlignment="1">
      <alignment horizontal="center"/>
    </xf>
    <xf numFmtId="0" fontId="10" fillId="0" borderId="61" xfId="0" applyFont="1" applyBorder="1" applyAlignment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4" borderId="5" xfId="0" applyNumberFormat="1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12" fillId="2" borderId="45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left"/>
    </xf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42" xfId="0" applyFont="1" applyBorder="1" applyAlignment="1"/>
    <xf numFmtId="0" fontId="10" fillId="2" borderId="56" xfId="0" applyFont="1" applyFill="1" applyBorder="1" applyAlignment="1"/>
    <xf numFmtId="164" fontId="6" fillId="2" borderId="45" xfId="0" applyNumberFormat="1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7" fillId="0" borderId="68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12" fillId="5" borderId="57" xfId="0" applyFont="1" applyFill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5" borderId="58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0" fillId="4" borderId="0" xfId="0" applyFill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64" fontId="6" fillId="5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7" fillId="5" borderId="56" xfId="0" applyNumberFormat="1" applyFont="1" applyFill="1" applyBorder="1" applyAlignment="1">
      <alignment horizontal="center"/>
    </xf>
    <xf numFmtId="0" fontId="5" fillId="0" borderId="31" xfId="1" applyFont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2" borderId="52" xfId="0" applyFont="1" applyFill="1" applyBorder="1"/>
    <xf numFmtId="0" fontId="10" fillId="0" borderId="14" xfId="0" applyFont="1" applyBorder="1" applyAlignment="1">
      <alignment horizontal="center"/>
    </xf>
    <xf numFmtId="0" fontId="7" fillId="2" borderId="45" xfId="0" applyFont="1" applyFill="1" applyBorder="1"/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7" fillId="2" borderId="55" xfId="0" applyFont="1" applyFill="1" applyBorder="1"/>
    <xf numFmtId="0" fontId="11" fillId="0" borderId="3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0" fillId="5" borderId="55" xfId="0" applyFont="1" applyFill="1" applyBorder="1"/>
    <xf numFmtId="0" fontId="10" fillId="4" borderId="55" xfId="0" applyFont="1" applyFill="1" applyBorder="1"/>
    <xf numFmtId="0" fontId="9" fillId="5" borderId="43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5" borderId="5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46" xfId="0" applyFont="1" applyBorder="1"/>
    <xf numFmtId="0" fontId="9" fillId="4" borderId="0" xfId="0" applyFont="1" applyFill="1" applyBorder="1"/>
    <xf numFmtId="0" fontId="5" fillId="5" borderId="35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8" fillId="4" borderId="43" xfId="0" applyFont="1" applyFill="1" applyBorder="1" applyAlignment="1">
      <alignment horizontal="center"/>
    </xf>
    <xf numFmtId="0" fontId="7" fillId="5" borderId="55" xfId="0" applyFont="1" applyFill="1" applyBorder="1" applyAlignment="1"/>
    <xf numFmtId="0" fontId="8" fillId="5" borderId="45" xfId="0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164" fontId="6" fillId="5" borderId="44" xfId="0" applyNumberFormat="1" applyFont="1" applyFill="1" applyBorder="1" applyAlignment="1">
      <alignment horizontal="center"/>
    </xf>
    <xf numFmtId="0" fontId="10" fillId="5" borderId="19" xfId="0" applyFont="1" applyFill="1" applyBorder="1"/>
    <xf numFmtId="0" fontId="10" fillId="5" borderId="22" xfId="0" applyFont="1" applyFill="1" applyBorder="1"/>
    <xf numFmtId="0" fontId="10" fillId="5" borderId="20" xfId="0" applyFont="1" applyFill="1" applyBorder="1"/>
    <xf numFmtId="0" fontId="10" fillId="5" borderId="5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/>
    </xf>
    <xf numFmtId="0" fontId="17" fillId="5" borderId="1" xfId="0" applyFont="1" applyFill="1" applyBorder="1"/>
    <xf numFmtId="0" fontId="0" fillId="5" borderId="0" xfId="0" applyFill="1" applyBorder="1"/>
    <xf numFmtId="0" fontId="10" fillId="4" borderId="5" xfId="0" applyFont="1" applyFill="1" applyBorder="1" applyAlignment="1">
      <alignment wrapText="1"/>
    </xf>
    <xf numFmtId="0" fontId="7" fillId="4" borderId="56" xfId="0" applyFont="1" applyFill="1" applyBorder="1"/>
    <xf numFmtId="0" fontId="17" fillId="4" borderId="1" xfId="0" applyFont="1" applyFill="1" applyBorder="1"/>
    <xf numFmtId="0" fontId="9" fillId="4" borderId="0" xfId="0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0" fillId="0" borderId="48" xfId="0" applyFont="1" applyFill="1" applyBorder="1" applyAlignment="1">
      <alignment vertical="center" wrapText="1"/>
    </xf>
    <xf numFmtId="0" fontId="15" fillId="0" borderId="61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/>
    </xf>
    <xf numFmtId="0" fontId="5" fillId="2" borderId="49" xfId="1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9" fillId="5" borderId="50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5" borderId="51" xfId="0" applyFont="1" applyFill="1" applyBorder="1" applyAlignment="1">
      <alignment horizontal="center"/>
    </xf>
    <xf numFmtId="0" fontId="9" fillId="5" borderId="43" xfId="0" applyFont="1" applyFill="1" applyBorder="1"/>
    <xf numFmtId="0" fontId="9" fillId="4" borderId="54" xfId="0" applyFont="1" applyFill="1" applyBorder="1"/>
    <xf numFmtId="0" fontId="10" fillId="4" borderId="43" xfId="0" applyFont="1" applyFill="1" applyBorder="1" applyAlignment="1">
      <alignment vertical="center" wrapText="1"/>
    </xf>
    <xf numFmtId="0" fontId="5" fillId="4" borderId="35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9" fillId="5" borderId="54" xfId="0" applyFont="1" applyFill="1" applyBorder="1"/>
    <xf numFmtId="0" fontId="10" fillId="5" borderId="43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5" xfId="0" applyFont="1" applyFill="1" applyBorder="1" applyAlignment="1">
      <alignment horizontal="left"/>
    </xf>
    <xf numFmtId="0" fontId="6" fillId="4" borderId="45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9" fillId="5" borderId="53" xfId="0" applyFont="1" applyFill="1" applyBorder="1"/>
    <xf numFmtId="0" fontId="10" fillId="5" borderId="53" xfId="0" applyFont="1" applyFill="1" applyBorder="1" applyAlignment="1">
      <alignment horizontal="center"/>
    </xf>
    <xf numFmtId="0" fontId="10" fillId="5" borderId="47" xfId="0" applyFont="1" applyFill="1" applyBorder="1" applyAlignment="1">
      <alignment horizontal="left"/>
    </xf>
    <xf numFmtId="0" fontId="7" fillId="5" borderId="53" xfId="0" applyFont="1" applyFill="1" applyBorder="1" applyAlignment="1">
      <alignment horizontal="left"/>
    </xf>
    <xf numFmtId="0" fontId="10" fillId="5" borderId="47" xfId="0" applyFont="1" applyFill="1" applyBorder="1" applyAlignment="1">
      <alignment horizontal="center"/>
    </xf>
    <xf numFmtId="164" fontId="6" fillId="5" borderId="47" xfId="0" applyNumberFormat="1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7" fillId="4" borderId="44" xfId="0" applyFont="1" applyFill="1" applyBorder="1"/>
    <xf numFmtId="0" fontId="9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2" fontId="6" fillId="4" borderId="45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left"/>
    </xf>
    <xf numFmtId="0" fontId="15" fillId="0" borderId="43" xfId="0" applyFont="1" applyFill="1" applyBorder="1" applyAlignment="1">
      <alignment horizontal="center" vertical="center" wrapText="1"/>
    </xf>
    <xf numFmtId="0" fontId="9" fillId="2" borderId="55" xfId="0" applyFont="1" applyFill="1" applyBorder="1"/>
    <xf numFmtId="164" fontId="7" fillId="2" borderId="5" xfId="0" applyNumberFormat="1" applyFont="1" applyFill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9" fillId="4" borderId="39" xfId="0" applyFont="1" applyFill="1" applyBorder="1"/>
    <xf numFmtId="0" fontId="10" fillId="4" borderId="5" xfId="0" applyFont="1" applyFill="1" applyBorder="1" applyAlignment="1"/>
    <xf numFmtId="0" fontId="5" fillId="4" borderId="35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9" fillId="5" borderId="39" xfId="0" applyFont="1" applyFill="1" applyBorder="1"/>
    <xf numFmtId="0" fontId="10" fillId="5" borderId="5" xfId="0" applyFont="1" applyFill="1" applyBorder="1" applyAlignment="1"/>
    <xf numFmtId="0" fontId="5" fillId="5" borderId="35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wrapText="1"/>
    </xf>
    <xf numFmtId="0" fontId="5" fillId="5" borderId="17" xfId="1" applyFont="1" applyFill="1" applyBorder="1" applyAlignment="1">
      <alignment horizontal="center" wrapText="1"/>
    </xf>
    <xf numFmtId="0" fontId="5" fillId="5" borderId="5" xfId="1" applyFont="1" applyFill="1" applyBorder="1" applyAlignment="1">
      <alignment horizontal="center" wrapText="1"/>
    </xf>
    <xf numFmtId="0" fontId="11" fillId="4" borderId="39" xfId="0" applyFont="1" applyFill="1" applyBorder="1"/>
    <xf numFmtId="0" fontId="5" fillId="4" borderId="45" xfId="0" applyFont="1" applyFill="1" applyBorder="1" applyAlignment="1">
      <alignment horizontal="center"/>
    </xf>
    <xf numFmtId="0" fontId="5" fillId="4" borderId="45" xfId="0" applyFont="1" applyFill="1" applyBorder="1"/>
    <xf numFmtId="0" fontId="10" fillId="5" borderId="45" xfId="0" applyFont="1" applyFill="1" applyBorder="1"/>
    <xf numFmtId="0" fontId="10" fillId="4" borderId="45" xfId="0" applyFont="1" applyFill="1" applyBorder="1"/>
    <xf numFmtId="0" fontId="9" fillId="5" borderId="40" xfId="0" applyFont="1" applyFill="1" applyBorder="1"/>
    <xf numFmtId="164" fontId="6" fillId="5" borderId="56" xfId="0" applyNumberFormat="1" applyFont="1" applyFill="1" applyBorder="1" applyAlignment="1">
      <alignment horizontal="center"/>
    </xf>
    <xf numFmtId="2" fontId="6" fillId="4" borderId="5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3" xfId="0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/>
    </xf>
    <xf numFmtId="0" fontId="5" fillId="4" borderId="55" xfId="1" applyFont="1" applyFill="1" applyBorder="1" applyAlignment="1">
      <alignment horizontal="center"/>
    </xf>
    <xf numFmtId="0" fontId="13" fillId="4" borderId="4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 wrapText="1"/>
    </xf>
    <xf numFmtId="0" fontId="10" fillId="5" borderId="43" xfId="0" applyFont="1" applyFill="1" applyBorder="1" applyAlignment="1">
      <alignment horizontal="center" wrapText="1"/>
    </xf>
    <xf numFmtId="0" fontId="13" fillId="5" borderId="44" xfId="0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/>
    </xf>
    <xf numFmtId="0" fontId="10" fillId="4" borderId="60" xfId="0" applyFont="1" applyFill="1" applyBorder="1" applyAlignment="1">
      <alignment horizontal="center"/>
    </xf>
    <xf numFmtId="0" fontId="9" fillId="2" borderId="57" xfId="0" applyFont="1" applyFill="1" applyBorder="1"/>
    <xf numFmtId="0" fontId="10" fillId="5" borderId="60" xfId="0" applyFont="1" applyFill="1" applyBorder="1" applyAlignment="1">
      <alignment horizontal="center"/>
    </xf>
    <xf numFmtId="0" fontId="12" fillId="0" borderId="54" xfId="0" applyFont="1" applyBorder="1"/>
    <xf numFmtId="0" fontId="12" fillId="2" borderId="54" xfId="0" applyFont="1" applyFill="1" applyBorder="1"/>
    <xf numFmtId="0" fontId="12" fillId="2" borderId="53" xfId="0" applyFont="1" applyFill="1" applyBorder="1"/>
    <xf numFmtId="0" fontId="10" fillId="4" borderId="45" xfId="0" applyFont="1" applyFill="1" applyBorder="1" applyAlignment="1"/>
    <xf numFmtId="0" fontId="16" fillId="0" borderId="57" xfId="0" applyFont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wrapText="1"/>
    </xf>
    <xf numFmtId="0" fontId="10" fillId="4" borderId="57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5" borderId="43" xfId="0" applyFont="1" applyFill="1" applyBorder="1" applyAlignment="1"/>
    <xf numFmtId="0" fontId="13" fillId="5" borderId="45" xfId="0" applyFont="1" applyFill="1" applyBorder="1" applyAlignment="1">
      <alignment horizontal="center"/>
    </xf>
    <xf numFmtId="0" fontId="10" fillId="5" borderId="45" xfId="0" applyFont="1" applyFill="1" applyBorder="1" applyAlignment="1"/>
    <xf numFmtId="0" fontId="10" fillId="5" borderId="44" xfId="0" applyFont="1" applyFill="1" applyBorder="1" applyAlignment="1"/>
    <xf numFmtId="0" fontId="10" fillId="2" borderId="57" xfId="0" applyFont="1" applyFill="1" applyBorder="1"/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32" xfId="0" applyFont="1" applyFill="1" applyBorder="1"/>
    <xf numFmtId="0" fontId="10" fillId="0" borderId="45" xfId="0" applyFont="1" applyBorder="1" applyAlignment="1">
      <alignment horizontal="center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7" xfId="0" applyFont="1" applyFill="1" applyBorder="1"/>
    <xf numFmtId="0" fontId="5" fillId="4" borderId="5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6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0" fillId="5" borderId="39" xfId="0" applyFont="1" applyFill="1" applyBorder="1" applyAlignment="1">
      <alignment horizontal="left"/>
    </xf>
    <xf numFmtId="0" fontId="10" fillId="5" borderId="57" xfId="0" applyFont="1" applyFill="1" applyBorder="1" applyAlignment="1">
      <alignment horizontal="center" vertical="center" wrapText="1"/>
    </xf>
    <xf numFmtId="0" fontId="6" fillId="5" borderId="60" xfId="0" applyFont="1" applyFill="1" applyBorder="1" applyAlignment="1">
      <alignment horizontal="center"/>
    </xf>
    <xf numFmtId="0" fontId="6" fillId="5" borderId="55" xfId="0" applyFont="1" applyFill="1" applyBorder="1" applyAlignment="1">
      <alignment horizontal="center"/>
    </xf>
    <xf numFmtId="0" fontId="6" fillId="5" borderId="58" xfId="0" applyFont="1" applyFill="1" applyBorder="1" applyAlignment="1">
      <alignment horizontal="center"/>
    </xf>
    <xf numFmtId="0" fontId="10" fillId="5" borderId="58" xfId="0" applyFont="1" applyFill="1" applyBorder="1"/>
    <xf numFmtId="0" fontId="6" fillId="4" borderId="9" xfId="0" applyFont="1" applyFill="1" applyBorder="1" applyAlignment="1">
      <alignment horizontal="center"/>
    </xf>
    <xf numFmtId="0" fontId="9" fillId="4" borderId="57" xfId="0" applyFont="1" applyFill="1" applyBorder="1" applyAlignment="1">
      <alignment horizontal="center"/>
    </xf>
    <xf numFmtId="0" fontId="9" fillId="5" borderId="60" xfId="0" applyFont="1" applyFill="1" applyBorder="1" applyAlignment="1">
      <alignment horizontal="center"/>
    </xf>
    <xf numFmtId="0" fontId="9" fillId="4" borderId="60" xfId="0" applyFont="1" applyFill="1" applyBorder="1" applyAlignment="1">
      <alignment horizontal="center"/>
    </xf>
    <xf numFmtId="0" fontId="9" fillId="5" borderId="58" xfId="0" applyFont="1" applyFill="1" applyBorder="1" applyAlignment="1">
      <alignment horizontal="center"/>
    </xf>
    <xf numFmtId="0" fontId="10" fillId="4" borderId="49" xfId="0" applyFont="1" applyFill="1" applyBorder="1" applyAlignment="1">
      <alignment wrapText="1"/>
    </xf>
    <xf numFmtId="0" fontId="10" fillId="2" borderId="49" xfId="0" applyFont="1" applyFill="1" applyBorder="1" applyAlignment="1">
      <alignment wrapText="1"/>
    </xf>
    <xf numFmtId="0" fontId="7" fillId="4" borderId="49" xfId="0" applyFont="1" applyFill="1" applyBorder="1" applyAlignment="1"/>
    <xf numFmtId="0" fontId="7" fillId="5" borderId="50" xfId="0" applyFont="1" applyFill="1" applyBorder="1" applyAlignment="1"/>
    <xf numFmtId="0" fontId="7" fillId="4" borderId="50" xfId="0" applyFont="1" applyFill="1" applyBorder="1" applyAlignment="1"/>
    <xf numFmtId="0" fontId="7" fillId="5" borderId="51" xfId="0" applyFont="1" applyFill="1" applyBorder="1" applyAlignment="1"/>
    <xf numFmtId="0" fontId="10" fillId="0" borderId="45" xfId="0" applyFont="1" applyBorder="1"/>
    <xf numFmtId="0" fontId="10" fillId="0" borderId="49" xfId="0" applyFont="1" applyFill="1" applyBorder="1"/>
    <xf numFmtId="0" fontId="10" fillId="4" borderId="49" xfId="0" applyFont="1" applyFill="1" applyBorder="1"/>
    <xf numFmtId="0" fontId="10" fillId="5" borderId="49" xfId="0" applyFont="1" applyFill="1" applyBorder="1"/>
    <xf numFmtId="0" fontId="10" fillId="2" borderId="49" xfId="0" applyFont="1" applyFill="1" applyBorder="1"/>
    <xf numFmtId="0" fontId="9" fillId="4" borderId="49" xfId="0" applyFont="1" applyFill="1" applyBorder="1"/>
    <xf numFmtId="0" fontId="9" fillId="5" borderId="49" xfId="0" applyFont="1" applyFill="1" applyBorder="1"/>
    <xf numFmtId="0" fontId="9" fillId="5" borderId="51" xfId="0" applyFont="1" applyFill="1" applyBorder="1"/>
    <xf numFmtId="0" fontId="13" fillId="5" borderId="39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4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4" borderId="57" xfId="0" applyFont="1" applyFill="1" applyBorder="1" applyAlignment="1"/>
    <xf numFmtId="0" fontId="7" fillId="5" borderId="60" xfId="0" applyFont="1" applyFill="1" applyBorder="1" applyAlignment="1"/>
    <xf numFmtId="0" fontId="7" fillId="4" borderId="60" xfId="0" applyFont="1" applyFill="1" applyBorder="1" applyAlignment="1"/>
    <xf numFmtId="0" fontId="7" fillId="5" borderId="58" xfId="0" applyFont="1" applyFill="1" applyBorder="1" applyAlignment="1"/>
    <xf numFmtId="0" fontId="6" fillId="4" borderId="50" xfId="0" applyFont="1" applyFill="1" applyBorder="1" applyAlignment="1">
      <alignment horizontal="center"/>
    </xf>
    <xf numFmtId="0" fontId="10" fillId="0" borderId="60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/>
    </xf>
    <xf numFmtId="0" fontId="10" fillId="5" borderId="4" xfId="0" applyFont="1" applyFill="1" applyBorder="1" applyAlignment="1">
      <alignment vertical="center" wrapText="1"/>
    </xf>
    <xf numFmtId="0" fontId="7" fillId="0" borderId="46" xfId="0" applyFont="1" applyBorder="1" applyAlignment="1">
      <alignment horizontal="center"/>
    </xf>
    <xf numFmtId="0" fontId="10" fillId="0" borderId="59" xfId="0" applyFont="1" applyBorder="1" applyAlignment="1">
      <alignment horizontal="right"/>
    </xf>
    <xf numFmtId="0" fontId="9" fillId="0" borderId="57" xfId="0" applyFont="1" applyBorder="1"/>
    <xf numFmtId="0" fontId="10" fillId="0" borderId="59" xfId="0" applyFont="1" applyBorder="1"/>
    <xf numFmtId="0" fontId="5" fillId="5" borderId="49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10" fillId="0" borderId="42" xfId="0" applyFont="1" applyFill="1" applyBorder="1" applyAlignment="1">
      <alignment wrapText="1"/>
    </xf>
    <xf numFmtId="0" fontId="10" fillId="0" borderId="49" xfId="0" applyFont="1" applyFill="1" applyBorder="1" applyAlignment="1"/>
    <xf numFmtId="0" fontId="10" fillId="6" borderId="43" xfId="0" applyFont="1" applyFill="1" applyBorder="1" applyAlignment="1">
      <alignment horizontal="center"/>
    </xf>
    <xf numFmtId="0" fontId="10" fillId="6" borderId="5" xfId="0" applyFont="1" applyFill="1" applyBorder="1"/>
    <xf numFmtId="0" fontId="10" fillId="6" borderId="43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center"/>
    </xf>
    <xf numFmtId="0" fontId="5" fillId="6" borderId="35" xfId="1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  <xf numFmtId="0" fontId="9" fillId="5" borderId="4" xfId="0" applyFont="1" applyFill="1" applyBorder="1"/>
    <xf numFmtId="0" fontId="9" fillId="4" borderId="4" xfId="0" applyFont="1" applyFill="1" applyBorder="1"/>
    <xf numFmtId="0" fontId="12" fillId="6" borderId="43" xfId="0" applyFont="1" applyFill="1" applyBorder="1" applyAlignment="1">
      <alignment horizontal="center"/>
    </xf>
    <xf numFmtId="0" fontId="13" fillId="5" borderId="53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5" borderId="41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6" borderId="4" xfId="1" applyFont="1" applyFill="1" applyBorder="1" applyAlignment="1">
      <alignment horizontal="center"/>
    </xf>
    <xf numFmtId="0" fontId="10" fillId="0" borderId="31" xfId="0" applyFont="1" applyBorder="1" applyAlignment="1">
      <alignment horizontal="left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10" fillId="0" borderId="4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56" xfId="0" applyFont="1" applyFill="1" applyBorder="1" applyAlignment="1">
      <alignment horizontal="left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/>
    <xf numFmtId="0" fontId="10" fillId="2" borderId="61" xfId="0" applyFont="1" applyFill="1" applyBorder="1" applyAlignment="1"/>
    <xf numFmtId="0" fontId="17" fillId="2" borderId="5" xfId="0" applyFont="1" applyFill="1" applyBorder="1" applyAlignment="1">
      <alignment horizontal="center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45" xfId="0" applyFont="1" applyFill="1" applyBorder="1"/>
    <xf numFmtId="164" fontId="10" fillId="2" borderId="5" xfId="0" applyNumberFormat="1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 wrapText="1"/>
    </xf>
    <xf numFmtId="0" fontId="10" fillId="0" borderId="6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8" fillId="0" borderId="54" xfId="0" applyFont="1" applyBorder="1"/>
    <xf numFmtId="0" fontId="10" fillId="2" borderId="56" xfId="0" applyFont="1" applyFill="1" applyBorder="1" applyAlignment="1">
      <alignment horizontal="left"/>
    </xf>
    <xf numFmtId="0" fontId="7" fillId="0" borderId="69" xfId="0" applyFont="1" applyBorder="1"/>
    <xf numFmtId="0" fontId="7" fillId="0" borderId="70" xfId="0" applyFont="1" applyBorder="1"/>
    <xf numFmtId="0" fontId="5" fillId="2" borderId="35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/>
    </xf>
    <xf numFmtId="164" fontId="7" fillId="2" borderId="2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59" xfId="0" applyFont="1" applyBorder="1" applyAlignment="1">
      <alignment horizontal="left"/>
    </xf>
    <xf numFmtId="0" fontId="10" fillId="2" borderId="57" xfId="0" applyFont="1" applyFill="1" applyBorder="1" applyAlignment="1">
      <alignment horizontal="left"/>
    </xf>
    <xf numFmtId="0" fontId="10" fillId="0" borderId="57" xfId="0" applyFont="1" applyFill="1" applyBorder="1" applyAlignment="1">
      <alignment vertical="center" wrapText="1"/>
    </xf>
    <xf numFmtId="0" fontId="7" fillId="2" borderId="57" xfId="0" applyFont="1" applyFill="1" applyBorder="1" applyAlignment="1">
      <alignment horizontal="left"/>
    </xf>
    <xf numFmtId="0" fontId="7" fillId="2" borderId="58" xfId="0" applyFont="1" applyFill="1" applyBorder="1" applyAlignment="1">
      <alignment horizontal="left"/>
    </xf>
    <xf numFmtId="0" fontId="10" fillId="0" borderId="61" xfId="0" applyFont="1" applyBorder="1" applyAlignment="1">
      <alignment wrapText="1"/>
    </xf>
    <xf numFmtId="0" fontId="13" fillId="0" borderId="5" xfId="0" applyFont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right"/>
    </xf>
    <xf numFmtId="2" fontId="6" fillId="2" borderId="56" xfId="0" applyNumberFormat="1" applyFont="1" applyFill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7" fillId="2" borderId="34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4" xfId="1" applyFont="1" applyFill="1" applyBorder="1" applyAlignment="1">
      <alignment horizontal="center"/>
    </xf>
    <xf numFmtId="0" fontId="8" fillId="4" borderId="57" xfId="0" applyFont="1" applyFill="1" applyBorder="1" applyAlignment="1">
      <alignment horizontal="center"/>
    </xf>
    <xf numFmtId="0" fontId="8" fillId="5" borderId="6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wrapText="1"/>
    </xf>
    <xf numFmtId="164" fontId="5" fillId="5" borderId="5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5" borderId="55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64" fontId="5" fillId="2" borderId="57" xfId="0" applyNumberFormat="1" applyFont="1" applyFill="1" applyBorder="1" applyAlignment="1">
      <alignment horizontal="center"/>
    </xf>
    <xf numFmtId="0" fontId="10" fillId="0" borderId="6" xfId="0" applyFont="1" applyBorder="1"/>
    <xf numFmtId="0" fontId="6" fillId="0" borderId="1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/>
    <xf numFmtId="0" fontId="6" fillId="2" borderId="2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2" borderId="55" xfId="0" applyFont="1" applyFill="1" applyBorder="1"/>
    <xf numFmtId="0" fontId="10" fillId="5" borderId="56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7" fillId="5" borderId="45" xfId="0" applyFont="1" applyFill="1" applyBorder="1" applyAlignment="1">
      <alignment horizontal="left"/>
    </xf>
    <xf numFmtId="0" fontId="10" fillId="5" borderId="57" xfId="0" applyFont="1" applyFill="1" applyBorder="1"/>
    <xf numFmtId="0" fontId="10" fillId="0" borderId="57" xfId="0" applyFont="1" applyBorder="1" applyAlignment="1">
      <alignment horizontal="right"/>
    </xf>
    <xf numFmtId="0" fontId="9" fillId="4" borderId="57" xfId="0" applyFont="1" applyFill="1" applyBorder="1"/>
    <xf numFmtId="0" fontId="9" fillId="5" borderId="58" xfId="0" applyFont="1" applyFill="1" applyBorder="1"/>
    <xf numFmtId="164" fontId="10" fillId="4" borderId="55" xfId="0" applyNumberFormat="1" applyFont="1" applyFill="1" applyBorder="1" applyAlignment="1">
      <alignment horizontal="center"/>
    </xf>
    <xf numFmtId="2" fontId="6" fillId="5" borderId="56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/>
    <xf numFmtId="164" fontId="5" fillId="0" borderId="4" xfId="0" applyNumberFormat="1" applyFont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2" fontId="6" fillId="5" borderId="22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0" borderId="31" xfId="0" applyFont="1" applyBorder="1" applyAlignment="1">
      <alignment wrapText="1"/>
    </xf>
    <xf numFmtId="0" fontId="5" fillId="4" borderId="60" xfId="0" applyFont="1" applyFill="1" applyBorder="1" applyAlignment="1">
      <alignment horizontal="center"/>
    </xf>
    <xf numFmtId="0" fontId="5" fillId="4" borderId="55" xfId="0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wrapText="1"/>
    </xf>
    <xf numFmtId="0" fontId="7" fillId="0" borderId="42" xfId="0" applyFont="1" applyBorder="1"/>
    <xf numFmtId="0" fontId="7" fillId="0" borderId="44" xfId="0" applyFont="1" applyBorder="1"/>
    <xf numFmtId="164" fontId="7" fillId="2" borderId="45" xfId="0" applyNumberFormat="1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5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9" fillId="0" borderId="46" xfId="0" applyFont="1" applyBorder="1" applyAlignment="1"/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14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1"/>
  <sheetViews>
    <sheetView zoomScale="60" zoomScaleNormal="60" workbookViewId="0">
      <selection activeCell="E13" sqref="E13"/>
    </sheetView>
  </sheetViews>
  <sheetFormatPr defaultRowHeight="14.4" x14ac:dyDescent="0.3"/>
  <cols>
    <col min="1" max="1" width="19.88671875" customWidth="1"/>
    <col min="2" max="2" width="7.88671875" customWidth="1"/>
    <col min="3" max="3" width="14.5546875" style="5" customWidth="1"/>
    <col min="4" max="4" width="19" customWidth="1"/>
    <col min="5" max="5" width="54" customWidth="1"/>
    <col min="6" max="6" width="13.88671875" customWidth="1"/>
    <col min="7" max="7" width="13.5546875" customWidth="1"/>
    <col min="9" max="9" width="11.33203125" customWidth="1"/>
    <col min="10" max="10" width="14.33203125" customWidth="1"/>
    <col min="11" max="11" width="20.5546875" customWidth="1"/>
    <col min="12" max="12" width="11.33203125" customWidth="1"/>
    <col min="16" max="16" width="11.5546875" customWidth="1"/>
    <col min="17" max="17" width="12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1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ht="15.6" x14ac:dyDescent="0.3">
      <c r="A4" s="135"/>
      <c r="B4" s="135"/>
      <c r="C4" s="637" t="s">
        <v>45</v>
      </c>
      <c r="D4" s="420"/>
      <c r="E4" s="584"/>
      <c r="F4" s="162"/>
      <c r="G4" s="155"/>
      <c r="H4" s="388" t="s">
        <v>26</v>
      </c>
      <c r="I4" s="389"/>
      <c r="J4" s="390"/>
      <c r="K4" s="494" t="s">
        <v>27</v>
      </c>
      <c r="L4" s="1032" t="s">
        <v>28</v>
      </c>
      <c r="M4" s="1033"/>
      <c r="N4" s="1033"/>
      <c r="O4" s="1034"/>
      <c r="P4" s="1032" t="s">
        <v>29</v>
      </c>
      <c r="Q4" s="1035"/>
      <c r="R4" s="1035"/>
      <c r="S4" s="1036"/>
    </row>
    <row r="5" spans="1:19" ht="28.5" customHeight="1" thickBot="1" x14ac:dyDescent="0.35">
      <c r="A5" s="511" t="s">
        <v>0</v>
      </c>
      <c r="B5" s="511"/>
      <c r="C5" s="655" t="s">
        <v>46</v>
      </c>
      <c r="D5" s="597" t="s">
        <v>47</v>
      </c>
      <c r="E5" s="195" t="s">
        <v>44</v>
      </c>
      <c r="F5" s="163" t="s">
        <v>30</v>
      </c>
      <c r="G5" s="156" t="s">
        <v>43</v>
      </c>
      <c r="H5" s="391" t="s">
        <v>31</v>
      </c>
      <c r="I5" s="14" t="s">
        <v>32</v>
      </c>
      <c r="J5" s="121" t="s">
        <v>33</v>
      </c>
      <c r="K5" s="495" t="s">
        <v>34</v>
      </c>
      <c r="L5" s="391" t="s">
        <v>35</v>
      </c>
      <c r="M5" s="14" t="s">
        <v>36</v>
      </c>
      <c r="N5" s="14" t="s">
        <v>37</v>
      </c>
      <c r="O5" s="121" t="s">
        <v>38</v>
      </c>
      <c r="P5" s="391" t="s">
        <v>39</v>
      </c>
      <c r="Q5" s="14" t="s">
        <v>40</v>
      </c>
      <c r="R5" s="14" t="s">
        <v>41</v>
      </c>
      <c r="S5" s="121" t="s">
        <v>42</v>
      </c>
    </row>
    <row r="6" spans="1:19" ht="34.5" customHeight="1" x14ac:dyDescent="0.3">
      <c r="A6" s="137" t="s">
        <v>6</v>
      </c>
      <c r="B6" s="221"/>
      <c r="C6" s="211">
        <v>225</v>
      </c>
      <c r="D6" s="408" t="s">
        <v>23</v>
      </c>
      <c r="E6" s="407" t="s">
        <v>152</v>
      </c>
      <c r="F6" s="211" t="s">
        <v>123</v>
      </c>
      <c r="G6" s="940"/>
      <c r="H6" s="352">
        <v>4.5999999999999996</v>
      </c>
      <c r="I6" s="17">
        <v>13.4</v>
      </c>
      <c r="J6" s="60">
        <v>26.9</v>
      </c>
      <c r="K6" s="498">
        <v>250</v>
      </c>
      <c r="L6" s="352">
        <v>6.3</v>
      </c>
      <c r="M6" s="17">
        <v>0</v>
      </c>
      <c r="N6" s="17">
        <v>0.02</v>
      </c>
      <c r="O6" s="60">
        <v>1.6</v>
      </c>
      <c r="P6" s="352">
        <v>14.4</v>
      </c>
      <c r="Q6" s="17">
        <v>41.9</v>
      </c>
      <c r="R6" s="17">
        <v>7.2</v>
      </c>
      <c r="S6" s="60">
        <v>0.5</v>
      </c>
    </row>
    <row r="7" spans="1:19" ht="34.5" customHeight="1" x14ac:dyDescent="0.3">
      <c r="A7" s="137"/>
      <c r="B7" s="221"/>
      <c r="C7" s="206">
        <v>59</v>
      </c>
      <c r="D7" s="221" t="s">
        <v>4</v>
      </c>
      <c r="E7" s="257" t="s">
        <v>12</v>
      </c>
      <c r="F7" s="206" t="s">
        <v>125</v>
      </c>
      <c r="G7" s="371"/>
      <c r="H7" s="296">
        <v>7.8</v>
      </c>
      <c r="I7" s="15">
        <v>11.89</v>
      </c>
      <c r="J7" s="66">
        <v>26.6</v>
      </c>
      <c r="K7" s="514">
        <v>244.6</v>
      </c>
      <c r="L7" s="296">
        <v>0.23</v>
      </c>
      <c r="M7" s="15">
        <v>0</v>
      </c>
      <c r="N7" s="15">
        <v>0.02</v>
      </c>
      <c r="O7" s="66">
        <v>0.9</v>
      </c>
      <c r="P7" s="296">
        <v>47.77</v>
      </c>
      <c r="Q7" s="15">
        <v>176.5</v>
      </c>
      <c r="R7" s="15">
        <v>57.95</v>
      </c>
      <c r="S7" s="66">
        <v>1.98</v>
      </c>
    </row>
    <row r="8" spans="1:19" ht="34.5" customHeight="1" x14ac:dyDescent="0.3">
      <c r="A8" s="137"/>
      <c r="B8" s="221"/>
      <c r="C8" s="206">
        <v>113</v>
      </c>
      <c r="D8" s="221" t="s">
        <v>5</v>
      </c>
      <c r="E8" s="257" t="s">
        <v>11</v>
      </c>
      <c r="F8" s="206">
        <v>200</v>
      </c>
      <c r="G8" s="371"/>
      <c r="H8" s="352">
        <v>0.2</v>
      </c>
      <c r="I8" s="17">
        <v>0</v>
      </c>
      <c r="J8" s="60">
        <v>11</v>
      </c>
      <c r="K8" s="375">
        <v>45.6</v>
      </c>
      <c r="L8" s="352">
        <v>0</v>
      </c>
      <c r="M8" s="17">
        <v>2.6</v>
      </c>
      <c r="N8" s="17">
        <v>0</v>
      </c>
      <c r="O8" s="60">
        <v>0</v>
      </c>
      <c r="P8" s="352">
        <v>15.64</v>
      </c>
      <c r="Q8" s="17">
        <v>8.8000000000000007</v>
      </c>
      <c r="R8" s="17">
        <v>4.72</v>
      </c>
      <c r="S8" s="60">
        <v>0.8</v>
      </c>
    </row>
    <row r="9" spans="1:19" ht="34.5" customHeight="1" x14ac:dyDescent="0.3">
      <c r="A9" s="137"/>
      <c r="B9" s="304"/>
      <c r="C9" s="312">
        <v>119</v>
      </c>
      <c r="D9" s="304" t="s">
        <v>15</v>
      </c>
      <c r="E9" s="306" t="s">
        <v>48</v>
      </c>
      <c r="F9" s="207">
        <v>30</v>
      </c>
      <c r="G9" s="945"/>
      <c r="H9" s="411">
        <v>2.13</v>
      </c>
      <c r="I9" s="24">
        <v>0.21</v>
      </c>
      <c r="J9" s="69">
        <v>13.26</v>
      </c>
      <c r="K9" s="822">
        <v>72</v>
      </c>
      <c r="L9" s="411">
        <v>0.03</v>
      </c>
      <c r="M9" s="24">
        <v>0</v>
      </c>
      <c r="N9" s="24">
        <v>0</v>
      </c>
      <c r="O9" s="69">
        <v>0.05</v>
      </c>
      <c r="P9" s="411">
        <v>11.1</v>
      </c>
      <c r="Q9" s="24">
        <v>65.400000000000006</v>
      </c>
      <c r="R9" s="24">
        <v>19.5</v>
      </c>
      <c r="S9" s="69">
        <v>0.84</v>
      </c>
    </row>
    <row r="10" spans="1:19" ht="34.5" customHeight="1" x14ac:dyDescent="0.3">
      <c r="A10" s="137"/>
      <c r="B10" s="304"/>
      <c r="C10" s="207">
        <v>120</v>
      </c>
      <c r="D10" s="304" t="s">
        <v>16</v>
      </c>
      <c r="E10" s="306" t="s">
        <v>14</v>
      </c>
      <c r="F10" s="207">
        <v>20</v>
      </c>
      <c r="G10" s="945"/>
      <c r="H10" s="411">
        <v>1.1399999999999999</v>
      </c>
      <c r="I10" s="24">
        <v>0.22</v>
      </c>
      <c r="J10" s="69">
        <v>7.44</v>
      </c>
      <c r="K10" s="822">
        <v>36.26</v>
      </c>
      <c r="L10" s="411">
        <v>0.02</v>
      </c>
      <c r="M10" s="24">
        <v>0.08</v>
      </c>
      <c r="N10" s="24">
        <v>0</v>
      </c>
      <c r="O10" s="69">
        <v>0.06</v>
      </c>
      <c r="P10" s="411">
        <v>6.8</v>
      </c>
      <c r="Q10" s="24">
        <v>24</v>
      </c>
      <c r="R10" s="24">
        <v>8.1999999999999993</v>
      </c>
      <c r="S10" s="69">
        <v>0.46</v>
      </c>
    </row>
    <row r="11" spans="1:19" ht="34.5" customHeight="1" x14ac:dyDescent="0.3">
      <c r="A11" s="137"/>
      <c r="B11" s="304"/>
      <c r="C11" s="207"/>
      <c r="D11" s="304"/>
      <c r="E11" s="460" t="s">
        <v>24</v>
      </c>
      <c r="F11" s="401">
        <f>F8+F9+F10+90+205</f>
        <v>545</v>
      </c>
      <c r="G11" s="945"/>
      <c r="H11" s="300">
        <f t="shared" ref="H11:S11" si="0">H6+H7+H8+H9+H10</f>
        <v>15.869999999999997</v>
      </c>
      <c r="I11" s="46">
        <f t="shared" si="0"/>
        <v>25.72</v>
      </c>
      <c r="J11" s="102">
        <f t="shared" si="0"/>
        <v>85.2</v>
      </c>
      <c r="K11" s="158">
        <f t="shared" si="0"/>
        <v>648.46</v>
      </c>
      <c r="L11" s="300">
        <f t="shared" si="0"/>
        <v>6.58</v>
      </c>
      <c r="M11" s="46">
        <f t="shared" si="0"/>
        <v>2.68</v>
      </c>
      <c r="N11" s="46">
        <f t="shared" si="0"/>
        <v>0.04</v>
      </c>
      <c r="O11" s="102">
        <f t="shared" si="0"/>
        <v>2.61</v>
      </c>
      <c r="P11" s="300">
        <f t="shared" si="0"/>
        <v>95.71</v>
      </c>
      <c r="Q11" s="46">
        <f t="shared" si="0"/>
        <v>316.60000000000002</v>
      </c>
      <c r="R11" s="46">
        <f t="shared" si="0"/>
        <v>97.570000000000007</v>
      </c>
      <c r="S11" s="102">
        <f t="shared" si="0"/>
        <v>4.58</v>
      </c>
    </row>
    <row r="12" spans="1:19" ht="34.5" customHeight="1" thickBot="1" x14ac:dyDescent="0.35">
      <c r="A12" s="137"/>
      <c r="B12" s="424"/>
      <c r="C12" s="207"/>
      <c r="D12" s="304"/>
      <c r="E12" s="460" t="s">
        <v>25</v>
      </c>
      <c r="F12" s="207"/>
      <c r="G12" s="945"/>
      <c r="H12" s="303"/>
      <c r="I12" s="75"/>
      <c r="J12" s="174"/>
      <c r="K12" s="946">
        <f>K11/23.5</f>
        <v>27.594042553191493</v>
      </c>
      <c r="L12" s="303"/>
      <c r="M12" s="947"/>
      <c r="N12" s="947"/>
      <c r="O12" s="948"/>
      <c r="P12" s="949"/>
      <c r="Q12" s="947"/>
      <c r="R12" s="947"/>
      <c r="S12" s="948"/>
    </row>
    <row r="13" spans="1:19" ht="34.5" customHeight="1" x14ac:dyDescent="0.3">
      <c r="A13" s="139" t="s">
        <v>7</v>
      </c>
      <c r="B13" s="139"/>
      <c r="C13" s="211">
        <v>24</v>
      </c>
      <c r="D13" s="408" t="s">
        <v>8</v>
      </c>
      <c r="E13" s="364" t="s">
        <v>216</v>
      </c>
      <c r="F13" s="211">
        <v>150</v>
      </c>
      <c r="G13" s="364"/>
      <c r="H13" s="378">
        <v>0.6</v>
      </c>
      <c r="I13" s="53">
        <v>0</v>
      </c>
      <c r="J13" s="323">
        <v>16.95</v>
      </c>
      <c r="K13" s="496">
        <v>69</v>
      </c>
      <c r="L13" s="378">
        <v>0.01</v>
      </c>
      <c r="M13" s="53">
        <v>19.5</v>
      </c>
      <c r="N13" s="53">
        <v>0.04</v>
      </c>
      <c r="O13" s="323">
        <v>0</v>
      </c>
      <c r="P13" s="378">
        <v>24</v>
      </c>
      <c r="Q13" s="53">
        <v>16.5</v>
      </c>
      <c r="R13" s="53">
        <v>13.5</v>
      </c>
      <c r="S13" s="323">
        <v>3.3</v>
      </c>
    </row>
    <row r="14" spans="1:19" ht="34.5" customHeight="1" x14ac:dyDescent="0.3">
      <c r="A14" s="137"/>
      <c r="B14" s="137"/>
      <c r="C14" s="206">
        <v>30</v>
      </c>
      <c r="D14" s="221" t="s">
        <v>9</v>
      </c>
      <c r="E14" s="257" t="s">
        <v>17</v>
      </c>
      <c r="F14" s="206">
        <v>200</v>
      </c>
      <c r="G14" s="257"/>
      <c r="H14" s="352">
        <v>6</v>
      </c>
      <c r="I14" s="17">
        <v>6.28</v>
      </c>
      <c r="J14" s="60">
        <v>7.12</v>
      </c>
      <c r="K14" s="375">
        <v>109.74</v>
      </c>
      <c r="L14" s="352">
        <v>0.06</v>
      </c>
      <c r="M14" s="17">
        <v>9.92</v>
      </c>
      <c r="N14" s="17">
        <v>2.2000000000000002</v>
      </c>
      <c r="O14" s="60">
        <v>1.2</v>
      </c>
      <c r="P14" s="352">
        <v>37.1</v>
      </c>
      <c r="Q14" s="17">
        <v>79.599999999999994</v>
      </c>
      <c r="R14" s="17">
        <v>21.2</v>
      </c>
      <c r="S14" s="60">
        <v>1.2</v>
      </c>
    </row>
    <row r="15" spans="1:19" ht="34.5" customHeight="1" x14ac:dyDescent="0.3">
      <c r="A15" s="140"/>
      <c r="B15" s="140"/>
      <c r="C15" s="206">
        <v>79</v>
      </c>
      <c r="D15" s="221" t="s">
        <v>10</v>
      </c>
      <c r="E15" s="257" t="s">
        <v>18</v>
      </c>
      <c r="F15" s="206">
        <v>250</v>
      </c>
      <c r="G15" s="257"/>
      <c r="H15" s="352">
        <v>26.5</v>
      </c>
      <c r="I15" s="17">
        <v>15.5</v>
      </c>
      <c r="J15" s="60">
        <v>39.75</v>
      </c>
      <c r="K15" s="375">
        <v>404.25</v>
      </c>
      <c r="L15" s="352">
        <v>0.12</v>
      </c>
      <c r="M15" s="17">
        <v>3.1</v>
      </c>
      <c r="N15" s="17">
        <v>7.0000000000000007E-2</v>
      </c>
      <c r="O15" s="60">
        <v>0.87</v>
      </c>
      <c r="P15" s="352">
        <v>40.65</v>
      </c>
      <c r="Q15" s="17">
        <v>269.10000000000002</v>
      </c>
      <c r="R15" s="17">
        <v>61.97</v>
      </c>
      <c r="S15" s="60">
        <v>2.7</v>
      </c>
    </row>
    <row r="16" spans="1:19" ht="34.5" customHeight="1" x14ac:dyDescent="0.3">
      <c r="A16" s="140"/>
      <c r="B16" s="140"/>
      <c r="C16" s="206">
        <v>98</v>
      </c>
      <c r="D16" s="221" t="s">
        <v>20</v>
      </c>
      <c r="E16" s="257" t="s">
        <v>19</v>
      </c>
      <c r="F16" s="206">
        <v>200</v>
      </c>
      <c r="G16" s="257"/>
      <c r="H16" s="352">
        <v>0.4</v>
      </c>
      <c r="I16" s="17">
        <v>0</v>
      </c>
      <c r="J16" s="60">
        <v>27</v>
      </c>
      <c r="K16" s="375">
        <v>110</v>
      </c>
      <c r="L16" s="352">
        <v>0</v>
      </c>
      <c r="M16" s="17">
        <v>1.4</v>
      </c>
      <c r="N16" s="17">
        <v>1.4</v>
      </c>
      <c r="O16" s="60">
        <v>0.04</v>
      </c>
      <c r="P16" s="352">
        <v>12.8</v>
      </c>
      <c r="Q16" s="17">
        <v>2.2000000000000002</v>
      </c>
      <c r="R16" s="17">
        <v>1.8</v>
      </c>
      <c r="S16" s="60">
        <v>0.5</v>
      </c>
    </row>
    <row r="17" spans="1:19" ht="34.5" customHeight="1" x14ac:dyDescent="0.3">
      <c r="A17" s="140"/>
      <c r="B17" s="140"/>
      <c r="C17" s="209">
        <v>119</v>
      </c>
      <c r="D17" s="221" t="s">
        <v>15</v>
      </c>
      <c r="E17" s="257" t="s">
        <v>67</v>
      </c>
      <c r="F17" s="206">
        <v>30</v>
      </c>
      <c r="G17" s="257"/>
      <c r="H17" s="352">
        <v>2.13</v>
      </c>
      <c r="I17" s="17">
        <v>0.21</v>
      </c>
      <c r="J17" s="60">
        <v>13.26</v>
      </c>
      <c r="K17" s="375">
        <v>72</v>
      </c>
      <c r="L17" s="352">
        <v>0.03</v>
      </c>
      <c r="M17" s="17">
        <v>0</v>
      </c>
      <c r="N17" s="17">
        <v>0</v>
      </c>
      <c r="O17" s="60">
        <v>0.05</v>
      </c>
      <c r="P17" s="352">
        <v>11.1</v>
      </c>
      <c r="Q17" s="17">
        <v>65.400000000000006</v>
      </c>
      <c r="R17" s="17">
        <v>19.5</v>
      </c>
      <c r="S17" s="60">
        <v>0.84</v>
      </c>
    </row>
    <row r="18" spans="1:19" ht="34.5" customHeight="1" x14ac:dyDescent="0.3">
      <c r="A18" s="140"/>
      <c r="B18" s="140"/>
      <c r="C18" s="206">
        <v>120</v>
      </c>
      <c r="D18" s="221" t="s">
        <v>16</v>
      </c>
      <c r="E18" s="257" t="s">
        <v>22</v>
      </c>
      <c r="F18" s="206">
        <v>20</v>
      </c>
      <c r="G18" s="257"/>
      <c r="H18" s="352">
        <v>1.1399999999999999</v>
      </c>
      <c r="I18" s="17">
        <v>0.22</v>
      </c>
      <c r="J18" s="60">
        <v>7.44</v>
      </c>
      <c r="K18" s="375">
        <v>36.26</v>
      </c>
      <c r="L18" s="352">
        <v>0.02</v>
      </c>
      <c r="M18" s="17">
        <v>0.08</v>
      </c>
      <c r="N18" s="17">
        <v>0</v>
      </c>
      <c r="O18" s="60">
        <v>0.06</v>
      </c>
      <c r="P18" s="352">
        <v>6.8</v>
      </c>
      <c r="Q18" s="17">
        <v>24</v>
      </c>
      <c r="R18" s="17">
        <v>8.1999999999999993</v>
      </c>
      <c r="S18" s="60">
        <v>0.46</v>
      </c>
    </row>
    <row r="19" spans="1:19" ht="34.5" customHeight="1" x14ac:dyDescent="0.3">
      <c r="A19" s="140"/>
      <c r="B19" s="140"/>
      <c r="C19" s="328"/>
      <c r="D19" s="330"/>
      <c r="E19" s="460" t="s">
        <v>24</v>
      </c>
      <c r="F19" s="492">
        <f>SUM(F13:F18)</f>
        <v>850</v>
      </c>
      <c r="G19" s="372"/>
      <c r="H19" s="296">
        <f>SUM(H13:H18)</f>
        <v>36.770000000000003</v>
      </c>
      <c r="I19" s="15">
        <f>SUM(I13:I18)</f>
        <v>22.21</v>
      </c>
      <c r="J19" s="66">
        <f>SUM(J13:J18)</f>
        <v>111.52</v>
      </c>
      <c r="K19" s="500">
        <f>SUM(K13:K18)</f>
        <v>801.25</v>
      </c>
      <c r="L19" s="297"/>
      <c r="M19" s="19"/>
      <c r="N19" s="19"/>
      <c r="O19" s="61"/>
      <c r="P19" s="297"/>
      <c r="Q19" s="19"/>
      <c r="R19" s="19"/>
      <c r="S19" s="61"/>
    </row>
    <row r="20" spans="1:19" ht="34.5" customHeight="1" thickBot="1" x14ac:dyDescent="0.35">
      <c r="A20" s="600"/>
      <c r="B20" s="600"/>
      <c r="C20" s="508"/>
      <c r="D20" s="450"/>
      <c r="E20" s="461" t="s">
        <v>25</v>
      </c>
      <c r="F20" s="450"/>
      <c r="G20" s="484"/>
      <c r="H20" s="598"/>
      <c r="I20" s="59"/>
      <c r="J20" s="599"/>
      <c r="K20" s="501">
        <f>K19/23.5</f>
        <v>34.095744680851062</v>
      </c>
      <c r="L20" s="454"/>
      <c r="M20" s="62"/>
      <c r="N20" s="62"/>
      <c r="O20" s="63"/>
      <c r="P20" s="454"/>
      <c r="Q20" s="62"/>
      <c r="R20" s="62"/>
      <c r="S20" s="63"/>
    </row>
    <row r="21" spans="1:19" x14ac:dyDescent="0.3">
      <c r="A21" s="2"/>
      <c r="B21" s="2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</sheetData>
  <mergeCells count="2">
    <mergeCell ref="L4:O4"/>
    <mergeCell ref="P4:S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9"/>
  <sheetViews>
    <sheetView topLeftCell="B10" zoomScale="80" zoomScaleNormal="80" workbookViewId="0">
      <selection activeCell="E15" sqref="E15"/>
    </sheetView>
  </sheetViews>
  <sheetFormatPr defaultRowHeight="14.4" x14ac:dyDescent="0.3"/>
  <cols>
    <col min="1" max="1" width="20.109375" customWidth="1"/>
    <col min="2" max="2" width="13.109375" style="5" customWidth="1"/>
    <col min="3" max="3" width="15.6640625" style="5" customWidth="1"/>
    <col min="4" max="4" width="20.88671875" customWidth="1"/>
    <col min="5" max="5" width="54.332031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C2" s="7"/>
      <c r="D2" s="6" t="s">
        <v>3</v>
      </c>
      <c r="E2" s="6"/>
      <c r="F2" s="8" t="s">
        <v>2</v>
      </c>
      <c r="G2" s="177">
        <v>10</v>
      </c>
      <c r="H2" s="6"/>
      <c r="K2" s="8"/>
      <c r="L2" s="7"/>
      <c r="M2" s="1"/>
      <c r="N2" s="2"/>
    </row>
    <row r="3" spans="1:21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103"/>
      <c r="B4" s="178"/>
      <c r="C4" s="636" t="s">
        <v>45</v>
      </c>
      <c r="D4" s="198"/>
      <c r="E4" s="233"/>
      <c r="F4" s="636"/>
      <c r="G4" s="637"/>
      <c r="H4" s="376" t="s">
        <v>26</v>
      </c>
      <c r="I4" s="108"/>
      <c r="J4" s="108"/>
      <c r="K4" s="280" t="s">
        <v>27</v>
      </c>
      <c r="L4" s="1041" t="s">
        <v>28</v>
      </c>
      <c r="M4" s="1042"/>
      <c r="N4" s="1042"/>
      <c r="O4" s="1043"/>
      <c r="P4" s="1044" t="s">
        <v>29</v>
      </c>
      <c r="Q4" s="1044"/>
      <c r="R4" s="1044"/>
      <c r="S4" s="1045"/>
    </row>
    <row r="5" spans="1:21" s="20" customFormat="1" ht="28.5" customHeight="1" thickBot="1" x14ac:dyDescent="0.35">
      <c r="A5" s="111" t="s">
        <v>0</v>
      </c>
      <c r="B5" s="179"/>
      <c r="C5" s="156" t="s">
        <v>46</v>
      </c>
      <c r="D5" s="199" t="s">
        <v>47</v>
      </c>
      <c r="E5" s="163" t="s">
        <v>44</v>
      </c>
      <c r="F5" s="156" t="s">
        <v>30</v>
      </c>
      <c r="G5" s="163" t="s">
        <v>43</v>
      </c>
      <c r="H5" s="351" t="s">
        <v>31</v>
      </c>
      <c r="I5" s="116" t="s">
        <v>32</v>
      </c>
      <c r="J5" s="275" t="s">
        <v>33</v>
      </c>
      <c r="K5" s="281" t="s">
        <v>34</v>
      </c>
      <c r="L5" s="351" t="s">
        <v>35</v>
      </c>
      <c r="M5" s="116" t="s">
        <v>36</v>
      </c>
      <c r="N5" s="116" t="s">
        <v>37</v>
      </c>
      <c r="O5" s="118" t="s">
        <v>38</v>
      </c>
      <c r="P5" s="115" t="s">
        <v>39</v>
      </c>
      <c r="Q5" s="116" t="s">
        <v>40</v>
      </c>
      <c r="R5" s="116" t="s">
        <v>41</v>
      </c>
      <c r="S5" s="118" t="s">
        <v>42</v>
      </c>
    </row>
    <row r="6" spans="1:21" s="20" customFormat="1" ht="26.4" customHeight="1" x14ac:dyDescent="0.3">
      <c r="A6" s="129" t="s">
        <v>6</v>
      </c>
      <c r="B6" s="180"/>
      <c r="C6" s="592">
        <v>134</v>
      </c>
      <c r="D6" s="318" t="s">
        <v>23</v>
      </c>
      <c r="E6" s="318" t="s">
        <v>180</v>
      </c>
      <c r="F6" s="592">
        <v>60</v>
      </c>
      <c r="G6" s="326"/>
      <c r="H6" s="378">
        <v>0.42</v>
      </c>
      <c r="I6" s="53">
        <v>4.9800000000000004</v>
      </c>
      <c r="J6" s="72">
        <v>1.02</v>
      </c>
      <c r="K6" s="325">
        <v>52.26</v>
      </c>
      <c r="L6" s="378">
        <v>0</v>
      </c>
      <c r="M6" s="53">
        <v>12</v>
      </c>
      <c r="N6" s="53">
        <v>0</v>
      </c>
      <c r="O6" s="323">
        <v>0</v>
      </c>
      <c r="P6" s="396">
        <v>30.6</v>
      </c>
      <c r="Q6" s="56">
        <v>20.399999999999999</v>
      </c>
      <c r="R6" s="56">
        <v>10.199999999999999</v>
      </c>
      <c r="S6" s="57">
        <v>0</v>
      </c>
    </row>
    <row r="7" spans="1:21" s="48" customFormat="1" ht="26.25" customHeight="1" x14ac:dyDescent="0.3">
      <c r="A7" s="145"/>
      <c r="B7" s="181"/>
      <c r="C7" s="158">
        <v>146</v>
      </c>
      <c r="D7" s="304" t="s">
        <v>10</v>
      </c>
      <c r="E7" s="304" t="s">
        <v>209</v>
      </c>
      <c r="F7" s="158">
        <v>90</v>
      </c>
      <c r="G7" s="304"/>
      <c r="H7" s="352">
        <v>19.2</v>
      </c>
      <c r="I7" s="17">
        <v>3.4</v>
      </c>
      <c r="J7" s="22">
        <v>3.1</v>
      </c>
      <c r="K7" s="282">
        <v>120.8</v>
      </c>
      <c r="L7" s="352">
        <v>0.06</v>
      </c>
      <c r="M7" s="17">
        <v>2.27</v>
      </c>
      <c r="N7" s="17">
        <v>0.01</v>
      </c>
      <c r="O7" s="60">
        <v>4.34</v>
      </c>
      <c r="P7" s="352">
        <v>36.35</v>
      </c>
      <c r="Q7" s="17">
        <v>149.9</v>
      </c>
      <c r="R7" s="17">
        <v>21.2</v>
      </c>
      <c r="S7" s="60">
        <v>0.7</v>
      </c>
    </row>
    <row r="8" spans="1:21" s="48" customFormat="1" ht="36" customHeight="1" x14ac:dyDescent="0.3">
      <c r="A8" s="145"/>
      <c r="B8" s="181"/>
      <c r="C8" s="197">
        <v>226</v>
      </c>
      <c r="D8" s="221" t="s">
        <v>79</v>
      </c>
      <c r="E8" s="357" t="s">
        <v>172</v>
      </c>
      <c r="F8" s="527">
        <v>150</v>
      </c>
      <c r="G8" s="206"/>
      <c r="H8" s="352">
        <v>3.3</v>
      </c>
      <c r="I8" s="17">
        <v>3.9</v>
      </c>
      <c r="J8" s="22">
        <v>25.6</v>
      </c>
      <c r="K8" s="282">
        <v>151.35</v>
      </c>
      <c r="L8" s="352">
        <v>0.15</v>
      </c>
      <c r="M8" s="17">
        <v>21</v>
      </c>
      <c r="N8" s="17">
        <v>0</v>
      </c>
      <c r="O8" s="60">
        <v>1.1399999999999999</v>
      </c>
      <c r="P8" s="352">
        <v>14.01</v>
      </c>
      <c r="Q8" s="17">
        <v>78.63</v>
      </c>
      <c r="R8" s="17">
        <v>29.37</v>
      </c>
      <c r="S8" s="60">
        <v>1.32</v>
      </c>
    </row>
    <row r="9" spans="1:21" s="48" customFormat="1" ht="46.8" x14ac:dyDescent="0.3">
      <c r="A9" s="145"/>
      <c r="B9" s="181"/>
      <c r="C9" s="197">
        <v>219</v>
      </c>
      <c r="D9" s="221" t="s">
        <v>20</v>
      </c>
      <c r="E9" s="357" t="s">
        <v>170</v>
      </c>
      <c r="F9" s="527">
        <v>200</v>
      </c>
      <c r="G9" s="221"/>
      <c r="H9" s="352">
        <v>0.26</v>
      </c>
      <c r="I9" s="17">
        <v>0</v>
      </c>
      <c r="J9" s="60">
        <v>15.76</v>
      </c>
      <c r="K9" s="375">
        <v>62</v>
      </c>
      <c r="L9" s="411">
        <v>0</v>
      </c>
      <c r="M9" s="24">
        <v>4.4000000000000004</v>
      </c>
      <c r="N9" s="24">
        <v>0</v>
      </c>
      <c r="O9" s="69">
        <v>0.32</v>
      </c>
      <c r="P9" s="411">
        <v>0.4</v>
      </c>
      <c r="Q9" s="24">
        <v>0</v>
      </c>
      <c r="R9" s="24">
        <v>0</v>
      </c>
      <c r="S9" s="69">
        <v>0.04</v>
      </c>
    </row>
    <row r="10" spans="1:21" s="48" customFormat="1" ht="26.25" customHeight="1" x14ac:dyDescent="0.3">
      <c r="A10" s="145"/>
      <c r="B10" s="181"/>
      <c r="C10" s="159">
        <v>119</v>
      </c>
      <c r="D10" s="221" t="s">
        <v>15</v>
      </c>
      <c r="E10" s="222" t="s">
        <v>67</v>
      </c>
      <c r="F10" s="197">
        <v>30</v>
      </c>
      <c r="G10" s="346"/>
      <c r="H10" s="352">
        <v>2.13</v>
      </c>
      <c r="I10" s="17">
        <v>0.21</v>
      </c>
      <c r="J10" s="22">
        <v>13.26</v>
      </c>
      <c r="K10" s="283">
        <v>72</v>
      </c>
      <c r="L10" s="352">
        <v>0.03</v>
      </c>
      <c r="M10" s="17">
        <v>0</v>
      </c>
      <c r="N10" s="17">
        <v>0</v>
      </c>
      <c r="O10" s="60">
        <v>0.05</v>
      </c>
      <c r="P10" s="352">
        <v>11.1</v>
      </c>
      <c r="Q10" s="17">
        <v>65.400000000000006</v>
      </c>
      <c r="R10" s="17">
        <v>19.5</v>
      </c>
      <c r="S10" s="60">
        <v>0.84</v>
      </c>
      <c r="T10" s="49"/>
      <c r="U10" s="50"/>
    </row>
    <row r="11" spans="1:21" s="48" customFormat="1" ht="23.25" customHeight="1" x14ac:dyDescent="0.3">
      <c r="A11" s="145"/>
      <c r="B11" s="181"/>
      <c r="C11" s="197">
        <v>120</v>
      </c>
      <c r="D11" s="221" t="s">
        <v>16</v>
      </c>
      <c r="E11" s="221" t="s">
        <v>14</v>
      </c>
      <c r="F11" s="197">
        <v>20</v>
      </c>
      <c r="G11" s="346"/>
      <c r="H11" s="352">
        <v>1.1399999999999999</v>
      </c>
      <c r="I11" s="17">
        <v>0.22</v>
      </c>
      <c r="J11" s="22">
        <v>7.44</v>
      </c>
      <c r="K11" s="283">
        <v>36.26</v>
      </c>
      <c r="L11" s="352">
        <v>0.02</v>
      </c>
      <c r="M11" s="17">
        <v>0.08</v>
      </c>
      <c r="N11" s="17">
        <v>0</v>
      </c>
      <c r="O11" s="60">
        <v>0.06</v>
      </c>
      <c r="P11" s="352">
        <v>6.8</v>
      </c>
      <c r="Q11" s="17">
        <v>24</v>
      </c>
      <c r="R11" s="17">
        <v>8.1999999999999993</v>
      </c>
      <c r="S11" s="60">
        <v>0.46</v>
      </c>
    </row>
    <row r="12" spans="1:21" s="48" customFormat="1" ht="23.25" customHeight="1" x14ac:dyDescent="0.3">
      <c r="A12" s="145"/>
      <c r="B12" s="181"/>
      <c r="C12" s="158"/>
      <c r="D12" s="304"/>
      <c r="E12" s="480" t="s">
        <v>24</v>
      </c>
      <c r="F12" s="623">
        <f>SUM(F6:F11)</f>
        <v>550</v>
      </c>
      <c r="G12" s="207"/>
      <c r="H12" s="300">
        <f t="shared" ref="H12:S12" si="0">SUM(H6:H11)</f>
        <v>26.450000000000003</v>
      </c>
      <c r="I12" s="46">
        <f t="shared" si="0"/>
        <v>12.710000000000003</v>
      </c>
      <c r="J12" s="399">
        <f t="shared" si="0"/>
        <v>66.180000000000007</v>
      </c>
      <c r="K12" s="401">
        <f>SUM(K6:K11)</f>
        <v>494.66999999999996</v>
      </c>
      <c r="L12" s="300">
        <f t="shared" si="0"/>
        <v>0.26</v>
      </c>
      <c r="M12" s="46">
        <f t="shared" si="0"/>
        <v>39.749999999999993</v>
      </c>
      <c r="N12" s="46">
        <f t="shared" si="0"/>
        <v>0.01</v>
      </c>
      <c r="O12" s="102">
        <f t="shared" si="0"/>
        <v>5.9099999999999993</v>
      </c>
      <c r="P12" s="300">
        <f t="shared" si="0"/>
        <v>99.26</v>
      </c>
      <c r="Q12" s="46">
        <f t="shared" si="0"/>
        <v>338.33000000000004</v>
      </c>
      <c r="R12" s="46">
        <f t="shared" si="0"/>
        <v>88.47</v>
      </c>
      <c r="S12" s="102">
        <f t="shared" si="0"/>
        <v>3.36</v>
      </c>
    </row>
    <row r="13" spans="1:21" s="48" customFormat="1" ht="23.25" customHeight="1" thickBot="1" x14ac:dyDescent="0.35">
      <c r="A13" s="145"/>
      <c r="B13" s="634"/>
      <c r="C13" s="379"/>
      <c r="D13" s="204"/>
      <c r="E13" s="678" t="s">
        <v>25</v>
      </c>
      <c r="F13" s="379"/>
      <c r="G13" s="212"/>
      <c r="H13" s="302"/>
      <c r="I13" s="151"/>
      <c r="J13" s="279"/>
      <c r="K13" s="648">
        <f>K12/23.5</f>
        <v>21.049787234042551</v>
      </c>
      <c r="L13" s="302"/>
      <c r="M13" s="151"/>
      <c r="N13" s="151"/>
      <c r="O13" s="153"/>
      <c r="P13" s="302"/>
      <c r="Q13" s="151"/>
      <c r="R13" s="151"/>
      <c r="S13" s="153"/>
    </row>
    <row r="14" spans="1:21" s="20" customFormat="1" ht="33.75" customHeight="1" x14ac:dyDescent="0.3">
      <c r="A14" s="676" t="s">
        <v>7</v>
      </c>
      <c r="B14" s="674"/>
      <c r="C14" s="677">
        <v>24</v>
      </c>
      <c r="D14" s="408" t="s">
        <v>8</v>
      </c>
      <c r="E14" s="408" t="s">
        <v>216</v>
      </c>
      <c r="F14" s="468">
        <v>150</v>
      </c>
      <c r="G14" s="889"/>
      <c r="H14" s="396">
        <v>0.6</v>
      </c>
      <c r="I14" s="56">
        <v>0</v>
      </c>
      <c r="J14" s="57">
        <v>16.95</v>
      </c>
      <c r="K14" s="496">
        <v>69</v>
      </c>
      <c r="L14" s="396">
        <v>0.01</v>
      </c>
      <c r="M14" s="56">
        <v>19.5</v>
      </c>
      <c r="N14" s="56">
        <v>0.04</v>
      </c>
      <c r="O14" s="64">
        <v>0</v>
      </c>
      <c r="P14" s="396">
        <v>24</v>
      </c>
      <c r="Q14" s="56">
        <v>16.5</v>
      </c>
      <c r="R14" s="56">
        <v>13.5</v>
      </c>
      <c r="S14" s="57">
        <v>3.3</v>
      </c>
    </row>
    <row r="15" spans="1:21" s="20" customFormat="1" ht="33.75" customHeight="1" x14ac:dyDescent="0.3">
      <c r="A15" s="138"/>
      <c r="B15" s="675"/>
      <c r="C15" s="190">
        <v>31</v>
      </c>
      <c r="D15" s="367" t="s">
        <v>9</v>
      </c>
      <c r="E15" s="479" t="s">
        <v>106</v>
      </c>
      <c r="F15" s="422">
        <v>200</v>
      </c>
      <c r="G15" s="246"/>
      <c r="H15" s="353">
        <v>6.2</v>
      </c>
      <c r="I15" s="13">
        <v>7.2</v>
      </c>
      <c r="J15" s="65">
        <v>9.1999999999999993</v>
      </c>
      <c r="K15" s="159">
        <v>127.8</v>
      </c>
      <c r="L15" s="353">
        <v>0.04</v>
      </c>
      <c r="M15" s="13">
        <v>9.92</v>
      </c>
      <c r="N15" s="13">
        <v>0</v>
      </c>
      <c r="O15" s="27">
        <v>1.1000000000000001</v>
      </c>
      <c r="P15" s="353">
        <v>51</v>
      </c>
      <c r="Q15" s="13">
        <v>61.2</v>
      </c>
      <c r="R15" s="13">
        <v>22.8</v>
      </c>
      <c r="S15" s="65">
        <v>1</v>
      </c>
    </row>
    <row r="16" spans="1:21" s="20" customFormat="1" ht="33.75" customHeight="1" x14ac:dyDescent="0.3">
      <c r="A16" s="736"/>
      <c r="B16" s="757" t="s">
        <v>99</v>
      </c>
      <c r="C16" s="168">
        <v>193</v>
      </c>
      <c r="D16" s="347" t="s">
        <v>10</v>
      </c>
      <c r="E16" s="737" t="s">
        <v>108</v>
      </c>
      <c r="F16" s="758">
        <v>90</v>
      </c>
      <c r="G16" s="276"/>
      <c r="H16" s="362">
        <v>15.3</v>
      </c>
      <c r="I16" s="79">
        <v>14.85</v>
      </c>
      <c r="J16" s="124">
        <v>7.56</v>
      </c>
      <c r="K16" s="558">
        <v>224.91</v>
      </c>
      <c r="L16" s="362">
        <v>0.38</v>
      </c>
      <c r="M16" s="79">
        <v>0.09</v>
      </c>
      <c r="N16" s="79">
        <v>0</v>
      </c>
      <c r="O16" s="80">
        <v>0.22</v>
      </c>
      <c r="P16" s="362">
        <v>27.09</v>
      </c>
      <c r="Q16" s="79">
        <v>58.77</v>
      </c>
      <c r="R16" s="79">
        <v>12.43</v>
      </c>
      <c r="S16" s="124">
        <v>0.8</v>
      </c>
    </row>
    <row r="17" spans="1:19" s="20" customFormat="1" ht="33.75" customHeight="1" x14ac:dyDescent="0.3">
      <c r="A17" s="743"/>
      <c r="B17" s="759" t="s">
        <v>101</v>
      </c>
      <c r="C17" s="760">
        <v>126</v>
      </c>
      <c r="D17" s="348" t="s">
        <v>10</v>
      </c>
      <c r="E17" s="744" t="s">
        <v>199</v>
      </c>
      <c r="F17" s="761">
        <v>90</v>
      </c>
      <c r="G17" s="277"/>
      <c r="H17" s="701">
        <v>16.649999999999999</v>
      </c>
      <c r="I17" s="131">
        <v>8.01</v>
      </c>
      <c r="J17" s="702">
        <v>4.8600000000000003</v>
      </c>
      <c r="K17" s="986">
        <v>168.75</v>
      </c>
      <c r="L17" s="701">
        <v>0.15</v>
      </c>
      <c r="M17" s="131">
        <v>2</v>
      </c>
      <c r="N17" s="131">
        <v>1.89</v>
      </c>
      <c r="O17" s="132">
        <v>1.1000000000000001</v>
      </c>
      <c r="P17" s="701">
        <v>41.45</v>
      </c>
      <c r="Q17" s="131">
        <v>314</v>
      </c>
      <c r="R17" s="131">
        <v>51.28</v>
      </c>
      <c r="S17" s="702">
        <v>3.77</v>
      </c>
    </row>
    <row r="18" spans="1:19" s="20" customFormat="1" ht="51" customHeight="1" x14ac:dyDescent="0.3">
      <c r="A18" s="736"/>
      <c r="B18" s="757" t="s">
        <v>99</v>
      </c>
      <c r="C18" s="168">
        <v>217</v>
      </c>
      <c r="D18" s="347" t="s">
        <v>79</v>
      </c>
      <c r="E18" s="605" t="s">
        <v>184</v>
      </c>
      <c r="F18" s="243">
        <v>150</v>
      </c>
      <c r="G18" s="276"/>
      <c r="H18" s="738">
        <v>3.84</v>
      </c>
      <c r="I18" s="739">
        <v>10.56</v>
      </c>
      <c r="J18" s="740">
        <v>20.92</v>
      </c>
      <c r="K18" s="741">
        <v>195</v>
      </c>
      <c r="L18" s="738">
        <v>0.15</v>
      </c>
      <c r="M18" s="739">
        <v>22.81</v>
      </c>
      <c r="N18" s="739">
        <v>0</v>
      </c>
      <c r="O18" s="805">
        <v>0.4</v>
      </c>
      <c r="P18" s="738">
        <v>39.1</v>
      </c>
      <c r="Q18" s="739">
        <v>69.849999999999994</v>
      </c>
      <c r="R18" s="739">
        <v>40.56</v>
      </c>
      <c r="S18" s="740">
        <v>1.57</v>
      </c>
    </row>
    <row r="19" spans="1:19" s="20" customFormat="1" ht="51" customHeight="1" x14ac:dyDescent="0.3">
      <c r="A19" s="743"/>
      <c r="B19" s="759" t="s">
        <v>101</v>
      </c>
      <c r="C19" s="760">
        <v>22</v>
      </c>
      <c r="D19" s="348" t="s">
        <v>79</v>
      </c>
      <c r="E19" s="472" t="s">
        <v>206</v>
      </c>
      <c r="F19" s="244">
        <v>150</v>
      </c>
      <c r="G19" s="277"/>
      <c r="H19" s="561">
        <v>2.4</v>
      </c>
      <c r="I19" s="83">
        <v>6.9</v>
      </c>
      <c r="J19" s="125">
        <v>14.1</v>
      </c>
      <c r="K19" s="559">
        <v>128.85</v>
      </c>
      <c r="L19" s="561">
        <v>0.09</v>
      </c>
      <c r="M19" s="83">
        <v>21.27</v>
      </c>
      <c r="N19" s="83">
        <v>0</v>
      </c>
      <c r="O19" s="84">
        <v>1.05</v>
      </c>
      <c r="P19" s="561">
        <v>47.32</v>
      </c>
      <c r="Q19" s="83">
        <v>66.88</v>
      </c>
      <c r="R19" s="83">
        <v>29.41</v>
      </c>
      <c r="S19" s="125">
        <v>1.08</v>
      </c>
    </row>
    <row r="20" spans="1:19" s="20" customFormat="1" ht="43.5" customHeight="1" x14ac:dyDescent="0.3">
      <c r="A20" s="147"/>
      <c r="B20" s="189"/>
      <c r="C20" s="399">
        <v>104</v>
      </c>
      <c r="D20" s="304" t="s">
        <v>20</v>
      </c>
      <c r="E20" s="473" t="s">
        <v>107</v>
      </c>
      <c r="F20" s="423">
        <v>200</v>
      </c>
      <c r="G20" s="247"/>
      <c r="H20" s="411">
        <v>0</v>
      </c>
      <c r="I20" s="24">
        <v>0</v>
      </c>
      <c r="J20" s="69">
        <v>19.2</v>
      </c>
      <c r="K20" s="410">
        <v>76.8</v>
      </c>
      <c r="L20" s="411">
        <v>0.16</v>
      </c>
      <c r="M20" s="24">
        <v>9.16</v>
      </c>
      <c r="N20" s="24">
        <v>0.12</v>
      </c>
      <c r="O20" s="25">
        <v>0.8</v>
      </c>
      <c r="P20" s="411">
        <v>0.76</v>
      </c>
      <c r="Q20" s="24">
        <v>0</v>
      </c>
      <c r="R20" s="24">
        <v>0</v>
      </c>
      <c r="S20" s="69">
        <v>0</v>
      </c>
    </row>
    <row r="21" spans="1:19" s="20" customFormat="1" ht="33.75" customHeight="1" x14ac:dyDescent="0.3">
      <c r="A21" s="147"/>
      <c r="B21" s="189"/>
      <c r="C21" s="134">
        <v>119</v>
      </c>
      <c r="D21" s="304" t="s">
        <v>15</v>
      </c>
      <c r="E21" s="223" t="s">
        <v>67</v>
      </c>
      <c r="F21" s="158">
        <v>45</v>
      </c>
      <c r="G21" s="247"/>
      <c r="H21" s="411">
        <v>3.19</v>
      </c>
      <c r="I21" s="24">
        <v>0.31</v>
      </c>
      <c r="J21" s="69">
        <v>19.89</v>
      </c>
      <c r="K21" s="410">
        <v>108</v>
      </c>
      <c r="L21" s="411">
        <v>0.05</v>
      </c>
      <c r="M21" s="24">
        <v>0</v>
      </c>
      <c r="N21" s="24">
        <v>0</v>
      </c>
      <c r="O21" s="25">
        <v>0.08</v>
      </c>
      <c r="P21" s="411">
        <v>16.649999999999999</v>
      </c>
      <c r="Q21" s="24">
        <v>98.1</v>
      </c>
      <c r="R21" s="24">
        <v>29.25</v>
      </c>
      <c r="S21" s="69">
        <v>1.26</v>
      </c>
    </row>
    <row r="22" spans="1:19" s="20" customFormat="1" ht="33.75" customHeight="1" x14ac:dyDescent="0.3">
      <c r="A22" s="147"/>
      <c r="B22" s="189"/>
      <c r="C22" s="399">
        <v>120</v>
      </c>
      <c r="D22" s="304" t="s">
        <v>16</v>
      </c>
      <c r="E22" s="223" t="s">
        <v>55</v>
      </c>
      <c r="F22" s="158">
        <v>25</v>
      </c>
      <c r="G22" s="247"/>
      <c r="H22" s="411">
        <v>1.42</v>
      </c>
      <c r="I22" s="24">
        <v>0.27</v>
      </c>
      <c r="J22" s="69">
        <v>9.3000000000000007</v>
      </c>
      <c r="K22" s="410">
        <v>45.32</v>
      </c>
      <c r="L22" s="411">
        <v>0.02</v>
      </c>
      <c r="M22" s="24">
        <v>0.1</v>
      </c>
      <c r="N22" s="24">
        <v>0</v>
      </c>
      <c r="O22" s="25">
        <v>7.0000000000000007E-2</v>
      </c>
      <c r="P22" s="411">
        <v>8.5</v>
      </c>
      <c r="Q22" s="24">
        <v>30</v>
      </c>
      <c r="R22" s="24">
        <v>10.25</v>
      </c>
      <c r="S22" s="69">
        <v>0.56999999999999995</v>
      </c>
    </row>
    <row r="23" spans="1:19" s="20" customFormat="1" ht="33.75" customHeight="1" x14ac:dyDescent="0.3">
      <c r="A23" s="736"/>
      <c r="B23" s="757" t="s">
        <v>99</v>
      </c>
      <c r="C23" s="168"/>
      <c r="D23" s="347"/>
      <c r="E23" s="474" t="s">
        <v>24</v>
      </c>
      <c r="F23" s="243">
        <f>F14+F16+F15+F18+F20+F21+F22</f>
        <v>860</v>
      </c>
      <c r="G23" s="276"/>
      <c r="H23" s="298">
        <f t="shared" ref="H23:S23" si="1">H14+H16+H15+H18+H20+H21+H22</f>
        <v>30.550000000000004</v>
      </c>
      <c r="I23" s="26">
        <f t="shared" si="1"/>
        <v>33.190000000000005</v>
      </c>
      <c r="J23" s="98">
        <f t="shared" si="1"/>
        <v>103.02</v>
      </c>
      <c r="K23" s="243">
        <f t="shared" si="1"/>
        <v>846.83</v>
      </c>
      <c r="L23" s="298">
        <f t="shared" si="1"/>
        <v>0.81</v>
      </c>
      <c r="M23" s="26">
        <f t="shared" si="1"/>
        <v>61.579999999999991</v>
      </c>
      <c r="N23" s="26">
        <f t="shared" si="1"/>
        <v>0.16</v>
      </c>
      <c r="O23" s="168">
        <f t="shared" si="1"/>
        <v>2.6700000000000004</v>
      </c>
      <c r="P23" s="298">
        <f t="shared" si="1"/>
        <v>167.1</v>
      </c>
      <c r="Q23" s="26">
        <f t="shared" si="1"/>
        <v>334.42</v>
      </c>
      <c r="R23" s="26">
        <f t="shared" si="1"/>
        <v>128.79000000000002</v>
      </c>
      <c r="S23" s="98">
        <f t="shared" si="1"/>
        <v>8.5</v>
      </c>
    </row>
    <row r="24" spans="1:19" s="20" customFormat="1" ht="33.75" customHeight="1" x14ac:dyDescent="0.3">
      <c r="A24" s="743"/>
      <c r="B24" s="759" t="s">
        <v>101</v>
      </c>
      <c r="C24" s="765"/>
      <c r="D24" s="735"/>
      <c r="E24" s="475" t="s">
        <v>24</v>
      </c>
      <c r="F24" s="766">
        <f>F14+F15+F17+F19+F20+F21+F22</f>
        <v>860</v>
      </c>
      <c r="G24" s="447"/>
      <c r="H24" s="772">
        <f t="shared" ref="H24:S24" si="2">H14+H15+H17+H19+H20+H21+H22</f>
        <v>30.46</v>
      </c>
      <c r="I24" s="745">
        <f t="shared" si="2"/>
        <v>22.689999999999998</v>
      </c>
      <c r="J24" s="773">
        <f t="shared" si="2"/>
        <v>93.5</v>
      </c>
      <c r="K24" s="766">
        <f t="shared" si="2"/>
        <v>724.52</v>
      </c>
      <c r="L24" s="772">
        <f t="shared" si="2"/>
        <v>0.52000000000000013</v>
      </c>
      <c r="M24" s="745">
        <f t="shared" si="2"/>
        <v>61.949999999999996</v>
      </c>
      <c r="N24" s="745">
        <f t="shared" si="2"/>
        <v>2.0499999999999998</v>
      </c>
      <c r="O24" s="771">
        <f t="shared" si="2"/>
        <v>4.2</v>
      </c>
      <c r="P24" s="772">
        <f t="shared" si="2"/>
        <v>189.68</v>
      </c>
      <c r="Q24" s="745">
        <f t="shared" si="2"/>
        <v>586.67999999999995</v>
      </c>
      <c r="R24" s="745">
        <f t="shared" si="2"/>
        <v>156.49</v>
      </c>
      <c r="S24" s="773">
        <f t="shared" si="2"/>
        <v>10.98</v>
      </c>
    </row>
    <row r="25" spans="1:19" s="20" customFormat="1" ht="33.75" customHeight="1" thickBot="1" x14ac:dyDescent="0.35">
      <c r="A25" s="736"/>
      <c r="B25" s="762" t="s">
        <v>99</v>
      </c>
      <c r="C25" s="763"/>
      <c r="D25" s="618"/>
      <c r="E25" s="764" t="s">
        <v>25</v>
      </c>
      <c r="F25" s="749"/>
      <c r="G25" s="812"/>
      <c r="H25" s="298"/>
      <c r="I25" s="26"/>
      <c r="J25" s="98"/>
      <c r="K25" s="990">
        <f>K23/23.5</f>
        <v>36.035319148936175</v>
      </c>
      <c r="L25" s="298"/>
      <c r="M25" s="26"/>
      <c r="N25" s="26"/>
      <c r="O25" s="168"/>
      <c r="P25" s="298"/>
      <c r="Q25" s="26"/>
      <c r="R25" s="26"/>
      <c r="S25" s="98"/>
    </row>
    <row r="26" spans="1:19" s="20" customFormat="1" ht="33.75" customHeight="1" thickBot="1" x14ac:dyDescent="0.35">
      <c r="A26" s="751"/>
      <c r="B26" s="767" t="s">
        <v>101</v>
      </c>
      <c r="C26" s="768"/>
      <c r="D26" s="344"/>
      <c r="E26" s="477" t="s">
        <v>25</v>
      </c>
      <c r="F26" s="245"/>
      <c r="G26" s="292"/>
      <c r="H26" s="710"/>
      <c r="I26" s="711"/>
      <c r="J26" s="712"/>
      <c r="K26" s="801">
        <f>K24/23.5</f>
        <v>30.830638297872341</v>
      </c>
      <c r="L26" s="710"/>
      <c r="M26" s="711"/>
      <c r="N26" s="711"/>
      <c r="O26" s="769"/>
      <c r="P26" s="710"/>
      <c r="Q26" s="711"/>
      <c r="R26" s="711"/>
      <c r="S26" s="712"/>
    </row>
    <row r="27" spans="1:19" x14ac:dyDescent="0.3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19" ht="18" x14ac:dyDescent="0.3">
      <c r="A28" s="633"/>
      <c r="B28" s="419"/>
      <c r="C28" s="416"/>
      <c r="D28" s="314"/>
      <c r="E28" s="30"/>
      <c r="F28" s="31"/>
      <c r="G28" s="11"/>
      <c r="H28" s="9"/>
      <c r="I28" s="11"/>
      <c r="J28" s="11"/>
    </row>
    <row r="29" spans="1:19" ht="18" x14ac:dyDescent="0.3">
      <c r="A29" s="633"/>
      <c r="B29" s="419"/>
      <c r="C29" s="416"/>
      <c r="D29" s="416"/>
      <c r="E29" s="30"/>
      <c r="F29" s="31"/>
      <c r="G29" s="11"/>
      <c r="H29" s="11"/>
      <c r="I29" s="11"/>
      <c r="J29" s="11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ht="18" x14ac:dyDescent="0.3">
      <c r="D31" s="11"/>
      <c r="E31" s="30"/>
      <c r="F31" s="31"/>
      <c r="G31" s="11"/>
      <c r="H31" s="11"/>
      <c r="I31" s="11"/>
      <c r="J31" s="11"/>
    </row>
    <row r="32" spans="1:19" ht="18" x14ac:dyDescent="0.3">
      <c r="D32" s="11"/>
      <c r="E32" s="30"/>
      <c r="F32" s="3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1"/>
  <sheetViews>
    <sheetView zoomScale="60" zoomScaleNormal="60" workbookViewId="0">
      <selection activeCell="E6" sqref="E6"/>
    </sheetView>
  </sheetViews>
  <sheetFormatPr defaultRowHeight="14.4" x14ac:dyDescent="0.3"/>
  <cols>
    <col min="1" max="1" width="16.88671875" customWidth="1"/>
    <col min="2" max="2" width="16.88671875" style="5" customWidth="1"/>
    <col min="3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177">
        <v>11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135"/>
      <c r="B4" s="187"/>
      <c r="C4" s="104" t="s">
        <v>45</v>
      </c>
      <c r="D4" s="105"/>
      <c r="E4" s="106"/>
      <c r="F4" s="107"/>
      <c r="G4" s="104"/>
      <c r="H4" s="108" t="s">
        <v>26</v>
      </c>
      <c r="I4" s="108"/>
      <c r="J4" s="109"/>
      <c r="K4" s="110" t="s">
        <v>27</v>
      </c>
      <c r="L4" s="1048" t="s">
        <v>28</v>
      </c>
      <c r="M4" s="1042"/>
      <c r="N4" s="1042"/>
      <c r="O4" s="1049"/>
      <c r="P4" s="1048" t="s">
        <v>29</v>
      </c>
      <c r="Q4" s="1044"/>
      <c r="R4" s="1044"/>
      <c r="S4" s="1045"/>
    </row>
    <row r="5" spans="1:21" s="20" customFormat="1" ht="28.5" customHeight="1" thickBot="1" x14ac:dyDescent="0.35">
      <c r="A5" s="136" t="s">
        <v>0</v>
      </c>
      <c r="B5" s="188"/>
      <c r="C5" s="112" t="s">
        <v>46</v>
      </c>
      <c r="D5" s="113" t="s">
        <v>47</v>
      </c>
      <c r="E5" s="114" t="s">
        <v>44</v>
      </c>
      <c r="F5" s="114" t="s">
        <v>30</v>
      </c>
      <c r="G5" s="112" t="s">
        <v>43</v>
      </c>
      <c r="H5" s="115" t="s">
        <v>31</v>
      </c>
      <c r="I5" s="116" t="s">
        <v>32</v>
      </c>
      <c r="J5" s="116" t="s">
        <v>33</v>
      </c>
      <c r="K5" s="117" t="s">
        <v>34</v>
      </c>
      <c r="L5" s="116" t="s">
        <v>35</v>
      </c>
      <c r="M5" s="116" t="s">
        <v>36</v>
      </c>
      <c r="N5" s="116" t="s">
        <v>37</v>
      </c>
      <c r="O5" s="116" t="s">
        <v>38</v>
      </c>
      <c r="P5" s="685" t="s">
        <v>39</v>
      </c>
      <c r="Q5" s="685" t="s">
        <v>40</v>
      </c>
      <c r="R5" s="685" t="s">
        <v>41</v>
      </c>
      <c r="S5" s="686" t="s">
        <v>42</v>
      </c>
    </row>
    <row r="6" spans="1:21" s="20" customFormat="1" ht="26.4" customHeight="1" x14ac:dyDescent="0.3">
      <c r="A6" s="137" t="s">
        <v>6</v>
      </c>
      <c r="B6" s="180"/>
      <c r="C6" s="197">
        <v>24</v>
      </c>
      <c r="D6" s="408" t="s">
        <v>8</v>
      </c>
      <c r="E6" s="364" t="s">
        <v>216</v>
      </c>
      <c r="F6" s="211">
        <v>150</v>
      </c>
      <c r="G6" s="364"/>
      <c r="H6" s="396">
        <v>0.6</v>
      </c>
      <c r="I6" s="56">
        <v>0</v>
      </c>
      <c r="J6" s="57">
        <v>16.95</v>
      </c>
      <c r="K6" s="535">
        <v>69</v>
      </c>
      <c r="L6" s="396">
        <v>0.01</v>
      </c>
      <c r="M6" s="56">
        <v>19.5</v>
      </c>
      <c r="N6" s="56">
        <v>0.04</v>
      </c>
      <c r="O6" s="64">
        <v>0</v>
      </c>
      <c r="P6" s="396">
        <v>24</v>
      </c>
      <c r="Q6" s="56">
        <v>16.5</v>
      </c>
      <c r="R6" s="56">
        <v>13.5</v>
      </c>
      <c r="S6" s="57">
        <v>3.3</v>
      </c>
    </row>
    <row r="7" spans="1:21" s="48" customFormat="1" ht="26.4" customHeight="1" x14ac:dyDescent="0.3">
      <c r="A7" s="138"/>
      <c r="B7" s="181"/>
      <c r="C7" s="158">
        <v>67</v>
      </c>
      <c r="D7" s="304" t="s">
        <v>77</v>
      </c>
      <c r="E7" s="306" t="s">
        <v>111</v>
      </c>
      <c r="F7" s="207">
        <v>150</v>
      </c>
      <c r="G7" s="306"/>
      <c r="H7" s="411">
        <v>18.75</v>
      </c>
      <c r="I7" s="24">
        <v>19.5</v>
      </c>
      <c r="J7" s="69">
        <v>2.7</v>
      </c>
      <c r="K7" s="285">
        <v>261.45</v>
      </c>
      <c r="L7" s="411">
        <v>7.0000000000000007E-2</v>
      </c>
      <c r="M7" s="24">
        <v>0.61</v>
      </c>
      <c r="N7" s="24">
        <v>0.34</v>
      </c>
      <c r="O7" s="25">
        <v>2.25</v>
      </c>
      <c r="P7" s="411">
        <v>268.68</v>
      </c>
      <c r="Q7" s="24">
        <v>323.68</v>
      </c>
      <c r="R7" s="24">
        <v>23.86</v>
      </c>
      <c r="S7" s="69">
        <v>2.74</v>
      </c>
    </row>
    <row r="8" spans="1:21" s="48" customFormat="1" ht="40.5" customHeight="1" x14ac:dyDescent="0.3">
      <c r="A8" s="138"/>
      <c r="B8" s="181"/>
      <c r="C8" s="197">
        <v>115</v>
      </c>
      <c r="D8" s="221" t="s">
        <v>53</v>
      </c>
      <c r="E8" s="265" t="s">
        <v>52</v>
      </c>
      <c r="F8" s="404">
        <v>200</v>
      </c>
      <c r="G8" s="197"/>
      <c r="H8" s="411">
        <v>6.6</v>
      </c>
      <c r="I8" s="24">
        <v>5.0999999999999996</v>
      </c>
      <c r="J8" s="69">
        <v>18.600000000000001</v>
      </c>
      <c r="K8" s="285">
        <v>148.4</v>
      </c>
      <c r="L8" s="411">
        <v>0.06</v>
      </c>
      <c r="M8" s="24">
        <v>2.6</v>
      </c>
      <c r="N8" s="24">
        <v>2.5999999999999999E-2</v>
      </c>
      <c r="O8" s="25">
        <v>0.02</v>
      </c>
      <c r="P8" s="411">
        <v>226.5</v>
      </c>
      <c r="Q8" s="24">
        <v>187.22</v>
      </c>
      <c r="R8" s="24">
        <v>40.36</v>
      </c>
      <c r="S8" s="69">
        <v>0.98</v>
      </c>
    </row>
    <row r="9" spans="1:21" s="48" customFormat="1" ht="26.25" customHeight="1" x14ac:dyDescent="0.3">
      <c r="A9" s="138"/>
      <c r="B9" s="181"/>
      <c r="C9" s="157">
        <v>121</v>
      </c>
      <c r="D9" s="357" t="s">
        <v>59</v>
      </c>
      <c r="E9" s="358" t="s">
        <v>59</v>
      </c>
      <c r="F9" s="268">
        <v>30</v>
      </c>
      <c r="G9" s="197"/>
      <c r="H9" s="352">
        <v>2.16</v>
      </c>
      <c r="I9" s="17">
        <v>0.81</v>
      </c>
      <c r="J9" s="60">
        <v>14.73</v>
      </c>
      <c r="K9" s="282">
        <v>75.66</v>
      </c>
      <c r="L9" s="352">
        <v>0.04</v>
      </c>
      <c r="M9" s="17">
        <v>0</v>
      </c>
      <c r="N9" s="17">
        <v>0</v>
      </c>
      <c r="O9" s="22">
        <v>0.51</v>
      </c>
      <c r="P9" s="352">
        <v>7.5</v>
      </c>
      <c r="Q9" s="17">
        <v>24.6</v>
      </c>
      <c r="R9" s="17">
        <v>9.9</v>
      </c>
      <c r="S9" s="60">
        <v>0.45</v>
      </c>
      <c r="T9" s="49"/>
      <c r="U9" s="50"/>
    </row>
    <row r="10" spans="1:21" s="48" customFormat="1" ht="23.25" customHeight="1" x14ac:dyDescent="0.3">
      <c r="A10" s="138"/>
      <c r="B10" s="181"/>
      <c r="C10" s="197">
        <v>120</v>
      </c>
      <c r="D10" s="221" t="s">
        <v>16</v>
      </c>
      <c r="E10" s="257" t="s">
        <v>22</v>
      </c>
      <c r="F10" s="206">
        <v>20</v>
      </c>
      <c r="G10" s="257"/>
      <c r="H10" s="682">
        <v>1.1399999999999999</v>
      </c>
      <c r="I10" s="18">
        <v>0.22</v>
      </c>
      <c r="J10" s="683">
        <v>7.44</v>
      </c>
      <c r="K10" s="283">
        <v>36.26</v>
      </c>
      <c r="L10" s="352">
        <v>0.02</v>
      </c>
      <c r="M10" s="17">
        <v>0.08</v>
      </c>
      <c r="N10" s="17">
        <v>0</v>
      </c>
      <c r="O10" s="22">
        <v>0.06</v>
      </c>
      <c r="P10" s="352">
        <v>6.8</v>
      </c>
      <c r="Q10" s="17">
        <v>24</v>
      </c>
      <c r="R10" s="17">
        <v>8.1999999999999993</v>
      </c>
      <c r="S10" s="60">
        <v>0.46</v>
      </c>
    </row>
    <row r="11" spans="1:21" s="48" customFormat="1" ht="23.25" customHeight="1" x14ac:dyDescent="0.3">
      <c r="A11" s="138"/>
      <c r="B11" s="181"/>
      <c r="C11" s="158"/>
      <c r="D11" s="304"/>
      <c r="E11" s="459" t="s">
        <v>24</v>
      </c>
      <c r="F11" s="401">
        <f>SUM(F6:F10)</f>
        <v>550</v>
      </c>
      <c r="G11" s="158"/>
      <c r="H11" s="300">
        <f t="shared" ref="H11:S11" si="0">SUM(H6:H10)</f>
        <v>29.250000000000004</v>
      </c>
      <c r="I11" s="46">
        <f t="shared" si="0"/>
        <v>25.63</v>
      </c>
      <c r="J11" s="102">
        <f t="shared" si="0"/>
        <v>60.42</v>
      </c>
      <c r="K11" s="649">
        <f t="shared" si="0"/>
        <v>590.77</v>
      </c>
      <c r="L11" s="300">
        <f t="shared" si="0"/>
        <v>0.2</v>
      </c>
      <c r="M11" s="46">
        <f t="shared" si="0"/>
        <v>22.79</v>
      </c>
      <c r="N11" s="46">
        <f t="shared" si="0"/>
        <v>0.40600000000000003</v>
      </c>
      <c r="O11" s="399">
        <f t="shared" si="0"/>
        <v>2.8400000000000003</v>
      </c>
      <c r="P11" s="300">
        <f t="shared" si="0"/>
        <v>533.48</v>
      </c>
      <c r="Q11" s="46">
        <f t="shared" si="0"/>
        <v>576</v>
      </c>
      <c r="R11" s="46">
        <f t="shared" si="0"/>
        <v>95.820000000000007</v>
      </c>
      <c r="S11" s="102">
        <f t="shared" si="0"/>
        <v>7.93</v>
      </c>
    </row>
    <row r="12" spans="1:21" s="48" customFormat="1" ht="23.25" customHeight="1" thickBot="1" x14ac:dyDescent="0.35">
      <c r="A12" s="138"/>
      <c r="B12" s="634"/>
      <c r="C12" s="379"/>
      <c r="D12" s="204"/>
      <c r="E12" s="681" t="s">
        <v>25</v>
      </c>
      <c r="F12" s="212"/>
      <c r="G12" s="379"/>
      <c r="H12" s="302"/>
      <c r="I12" s="151"/>
      <c r="J12" s="153"/>
      <c r="K12" s="648">
        <f>K11/23.5</f>
        <v>25.139148936170212</v>
      </c>
      <c r="L12" s="302"/>
      <c r="M12" s="151"/>
      <c r="N12" s="151"/>
      <c r="O12" s="279"/>
      <c r="P12" s="300"/>
      <c r="Q12" s="46"/>
      <c r="R12" s="46"/>
      <c r="S12" s="102"/>
    </row>
    <row r="13" spans="1:21" s="20" customFormat="1" ht="33.75" customHeight="1" x14ac:dyDescent="0.3">
      <c r="A13" s="139" t="s">
        <v>7</v>
      </c>
      <c r="B13" s="180"/>
      <c r="C13" s="211">
        <v>137</v>
      </c>
      <c r="D13" s="364" t="s">
        <v>8</v>
      </c>
      <c r="E13" s="571" t="s">
        <v>103</v>
      </c>
      <c r="F13" s="576">
        <v>150</v>
      </c>
      <c r="G13" s="408"/>
      <c r="H13" s="396">
        <v>1.35</v>
      </c>
      <c r="I13" s="56">
        <v>0</v>
      </c>
      <c r="J13" s="57">
        <v>12.9</v>
      </c>
      <c r="K13" s="284">
        <v>57</v>
      </c>
      <c r="L13" s="396">
        <v>0.09</v>
      </c>
      <c r="M13" s="56">
        <v>57</v>
      </c>
      <c r="N13" s="56">
        <v>0.09</v>
      </c>
      <c r="O13" s="57">
        <v>0</v>
      </c>
      <c r="P13" s="55">
        <v>52.5</v>
      </c>
      <c r="Q13" s="56">
        <v>25.5</v>
      </c>
      <c r="R13" s="56">
        <v>16.5</v>
      </c>
      <c r="S13" s="57">
        <v>0.15</v>
      </c>
    </row>
    <row r="14" spans="1:21" s="48" customFormat="1" ht="33.75" customHeight="1" x14ac:dyDescent="0.3">
      <c r="A14" s="138"/>
      <c r="B14" s="679"/>
      <c r="C14" s="158">
        <v>34</v>
      </c>
      <c r="D14" s="201" t="s">
        <v>9</v>
      </c>
      <c r="E14" s="264" t="s">
        <v>104</v>
      </c>
      <c r="F14" s="329">
        <v>200</v>
      </c>
      <c r="G14" s="158"/>
      <c r="H14" s="363">
        <v>9</v>
      </c>
      <c r="I14" s="133">
        <v>5.6</v>
      </c>
      <c r="J14" s="309">
        <v>13.8</v>
      </c>
      <c r="K14" s="312">
        <v>141</v>
      </c>
      <c r="L14" s="363">
        <v>0.24</v>
      </c>
      <c r="M14" s="133">
        <v>1.1599999999999999</v>
      </c>
      <c r="N14" s="133">
        <v>0</v>
      </c>
      <c r="O14" s="309">
        <v>0.18</v>
      </c>
      <c r="P14" s="310">
        <v>45.56</v>
      </c>
      <c r="Q14" s="133">
        <v>86.52</v>
      </c>
      <c r="R14" s="133">
        <v>28.94</v>
      </c>
      <c r="S14" s="309">
        <v>2.16</v>
      </c>
    </row>
    <row r="15" spans="1:21" s="48" customFormat="1" ht="33.75" customHeight="1" x14ac:dyDescent="0.3">
      <c r="A15" s="147"/>
      <c r="B15" s="181"/>
      <c r="C15" s="158">
        <v>86</v>
      </c>
      <c r="D15" s="304" t="s">
        <v>10</v>
      </c>
      <c r="E15" s="458" t="s">
        <v>109</v>
      </c>
      <c r="F15" s="274">
        <v>240</v>
      </c>
      <c r="G15" s="158"/>
      <c r="H15" s="352">
        <v>20.88</v>
      </c>
      <c r="I15" s="17">
        <v>8.8800000000000008</v>
      </c>
      <c r="J15" s="60">
        <v>24.48</v>
      </c>
      <c r="K15" s="282">
        <v>428.64</v>
      </c>
      <c r="L15" s="352">
        <v>0.21</v>
      </c>
      <c r="M15" s="17">
        <v>11.16</v>
      </c>
      <c r="N15" s="17">
        <v>0</v>
      </c>
      <c r="O15" s="60">
        <v>0.79</v>
      </c>
      <c r="P15" s="21">
        <v>37.65</v>
      </c>
      <c r="Q15" s="17">
        <v>237.07</v>
      </c>
      <c r="R15" s="17">
        <v>53.66</v>
      </c>
      <c r="S15" s="60">
        <v>3.04</v>
      </c>
    </row>
    <row r="16" spans="1:21" s="20" customFormat="1" ht="43.5" customHeight="1" x14ac:dyDescent="0.3">
      <c r="A16" s="140"/>
      <c r="B16" s="183"/>
      <c r="C16" s="157">
        <v>102</v>
      </c>
      <c r="D16" s="367" t="s">
        <v>20</v>
      </c>
      <c r="E16" s="350" t="s">
        <v>110</v>
      </c>
      <c r="F16" s="271">
        <v>200</v>
      </c>
      <c r="G16" s="157"/>
      <c r="H16" s="352">
        <v>1</v>
      </c>
      <c r="I16" s="17">
        <v>0</v>
      </c>
      <c r="J16" s="60">
        <v>23.6</v>
      </c>
      <c r="K16" s="282">
        <v>98.4</v>
      </c>
      <c r="L16" s="352">
        <v>0.02</v>
      </c>
      <c r="M16" s="17">
        <v>0.78</v>
      </c>
      <c r="N16" s="17">
        <v>0</v>
      </c>
      <c r="O16" s="60">
        <v>1.54</v>
      </c>
      <c r="P16" s="21">
        <v>57.3</v>
      </c>
      <c r="Q16" s="17">
        <v>45.38</v>
      </c>
      <c r="R16" s="17">
        <v>30.14</v>
      </c>
      <c r="S16" s="60">
        <v>1.08</v>
      </c>
    </row>
    <row r="17" spans="1:19" s="20" customFormat="1" ht="33.75" customHeight="1" x14ac:dyDescent="0.3">
      <c r="A17" s="140"/>
      <c r="B17" s="183"/>
      <c r="C17" s="159">
        <v>119</v>
      </c>
      <c r="D17" s="221" t="s">
        <v>15</v>
      </c>
      <c r="E17" s="265" t="s">
        <v>67</v>
      </c>
      <c r="F17" s="207">
        <v>30</v>
      </c>
      <c r="G17" s="247"/>
      <c r="H17" s="411">
        <v>2.13</v>
      </c>
      <c r="I17" s="24">
        <v>0.21</v>
      </c>
      <c r="J17" s="25">
        <v>13.26</v>
      </c>
      <c r="K17" s="409">
        <v>72</v>
      </c>
      <c r="L17" s="411">
        <v>0.03</v>
      </c>
      <c r="M17" s="24">
        <v>0</v>
      </c>
      <c r="N17" s="24">
        <v>0</v>
      </c>
      <c r="O17" s="69">
        <v>0.05</v>
      </c>
      <c r="P17" s="23">
        <v>11.1</v>
      </c>
      <c r="Q17" s="24">
        <v>65.400000000000006</v>
      </c>
      <c r="R17" s="24">
        <v>19.5</v>
      </c>
      <c r="S17" s="69">
        <v>0.84</v>
      </c>
    </row>
    <row r="18" spans="1:19" s="20" customFormat="1" ht="33.75" customHeight="1" x14ac:dyDescent="0.3">
      <c r="A18" s="140"/>
      <c r="B18" s="183"/>
      <c r="C18" s="197">
        <v>120</v>
      </c>
      <c r="D18" s="221" t="s">
        <v>16</v>
      </c>
      <c r="E18" s="265" t="s">
        <v>55</v>
      </c>
      <c r="F18" s="207">
        <v>20</v>
      </c>
      <c r="G18" s="247"/>
      <c r="H18" s="411">
        <v>1.1399999999999999</v>
      </c>
      <c r="I18" s="24">
        <v>0.22</v>
      </c>
      <c r="J18" s="25">
        <v>7.44</v>
      </c>
      <c r="K18" s="409">
        <v>36.26</v>
      </c>
      <c r="L18" s="411">
        <v>0.02</v>
      </c>
      <c r="M18" s="24">
        <v>0.08</v>
      </c>
      <c r="N18" s="24">
        <v>0</v>
      </c>
      <c r="O18" s="69">
        <v>0.06</v>
      </c>
      <c r="P18" s="23">
        <v>6.8</v>
      </c>
      <c r="Q18" s="24">
        <v>24</v>
      </c>
      <c r="R18" s="24">
        <v>8.1999999999999993</v>
      </c>
      <c r="S18" s="69">
        <v>0.46</v>
      </c>
    </row>
    <row r="19" spans="1:19" s="48" customFormat="1" ht="33.75" customHeight="1" x14ac:dyDescent="0.3">
      <c r="A19" s="147"/>
      <c r="B19" s="679"/>
      <c r="C19" s="158"/>
      <c r="D19" s="304"/>
      <c r="E19" s="459" t="s">
        <v>24</v>
      </c>
      <c r="F19" s="401">
        <f>SUM(F13:F18)</f>
        <v>840</v>
      </c>
      <c r="G19" s="158"/>
      <c r="H19" s="411">
        <f>H13+H14+H15+H16+H17+H18</f>
        <v>35.5</v>
      </c>
      <c r="I19" s="24">
        <f t="shared" ref="I19:S19" si="1">I13+I14+I15+I16+I17+I18</f>
        <v>14.910000000000002</v>
      </c>
      <c r="J19" s="69">
        <f t="shared" si="1"/>
        <v>95.48</v>
      </c>
      <c r="K19" s="684">
        <f>K13+K14+K15+K16+K17+K18</f>
        <v>833.3</v>
      </c>
      <c r="L19" s="411">
        <f t="shared" si="1"/>
        <v>0.61</v>
      </c>
      <c r="M19" s="24">
        <f t="shared" si="1"/>
        <v>70.179999999999993</v>
      </c>
      <c r="N19" s="24">
        <f t="shared" si="1"/>
        <v>0.09</v>
      </c>
      <c r="O19" s="69">
        <f t="shared" si="1"/>
        <v>2.6199999999999997</v>
      </c>
      <c r="P19" s="23">
        <f t="shared" si="1"/>
        <v>210.91</v>
      </c>
      <c r="Q19" s="24">
        <f t="shared" si="1"/>
        <v>483.87</v>
      </c>
      <c r="R19" s="24">
        <f t="shared" si="1"/>
        <v>156.94</v>
      </c>
      <c r="S19" s="69">
        <f t="shared" si="1"/>
        <v>7.7299999999999995</v>
      </c>
    </row>
    <row r="20" spans="1:19" s="48" customFormat="1" ht="33.75" customHeight="1" thickBot="1" x14ac:dyDescent="0.35">
      <c r="A20" s="173"/>
      <c r="B20" s="680"/>
      <c r="C20" s="381"/>
      <c r="D20" s="205"/>
      <c r="E20" s="461" t="s">
        <v>25</v>
      </c>
      <c r="F20" s="210"/>
      <c r="G20" s="307"/>
      <c r="H20" s="303"/>
      <c r="I20" s="75"/>
      <c r="J20" s="174"/>
      <c r="K20" s="613">
        <f>K19/23.5</f>
        <v>35.459574468085101</v>
      </c>
      <c r="L20" s="303"/>
      <c r="M20" s="75"/>
      <c r="N20" s="75"/>
      <c r="O20" s="174"/>
      <c r="P20" s="229"/>
      <c r="Q20" s="75"/>
      <c r="R20" s="75"/>
      <c r="S20" s="174"/>
    </row>
    <row r="21" spans="1:19" x14ac:dyDescent="0.3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19" ht="18" x14ac:dyDescent="0.3">
      <c r="D22" s="11"/>
      <c r="E22" s="30"/>
      <c r="F22" s="31"/>
      <c r="G22" s="11"/>
      <c r="H22" s="11"/>
      <c r="I22" s="11"/>
      <c r="J22" s="11"/>
    </row>
    <row r="23" spans="1:19" ht="18" x14ac:dyDescent="0.3">
      <c r="D23" s="11"/>
      <c r="E23" s="30"/>
      <c r="F23" s="31"/>
      <c r="G23" s="11"/>
      <c r="H23" s="11"/>
      <c r="I23" s="11"/>
      <c r="J23" s="11"/>
    </row>
    <row r="24" spans="1:19" ht="18" x14ac:dyDescent="0.3">
      <c r="D24" s="11"/>
      <c r="E24" s="30"/>
      <c r="F24" s="31"/>
      <c r="G24" s="11"/>
      <c r="H24" s="11"/>
      <c r="I24" s="11"/>
      <c r="J24" s="11"/>
    </row>
    <row r="25" spans="1:19" x14ac:dyDescent="0.3">
      <c r="D25" s="11"/>
      <c r="E25" s="11"/>
      <c r="F25" s="11"/>
      <c r="G25" s="11"/>
      <c r="H25" s="11"/>
      <c r="I25" s="11"/>
      <c r="J25" s="11"/>
    </row>
    <row r="26" spans="1:19" x14ac:dyDescent="0.3">
      <c r="D26" s="11"/>
      <c r="E26" s="11"/>
      <c r="F26" s="11"/>
      <c r="G26" s="11"/>
      <c r="H26" s="11"/>
      <c r="I26" s="11"/>
      <c r="J26" s="11"/>
    </row>
    <row r="27" spans="1:19" x14ac:dyDescent="0.3">
      <c r="D27" s="11"/>
      <c r="E27" s="11"/>
      <c r="F27" s="11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5"/>
  <sheetViews>
    <sheetView tabSelected="1" zoomScale="60" zoomScaleNormal="60" workbookViewId="0">
      <selection activeCell="D11" sqref="D11:G11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19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19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135"/>
      <c r="B4" s="155"/>
      <c r="C4" s="162" t="s">
        <v>45</v>
      </c>
      <c r="D4" s="160"/>
      <c r="E4" s="233"/>
      <c r="F4" s="637"/>
      <c r="G4" s="636"/>
      <c r="H4" s="376" t="s">
        <v>26</v>
      </c>
      <c r="I4" s="108"/>
      <c r="J4" s="377"/>
      <c r="K4" s="280" t="s">
        <v>27</v>
      </c>
      <c r="L4" s="1044" t="s">
        <v>28</v>
      </c>
      <c r="M4" s="1042"/>
      <c r="N4" s="1042"/>
      <c r="O4" s="1042"/>
      <c r="P4" s="1041" t="s">
        <v>29</v>
      </c>
      <c r="Q4" s="1044"/>
      <c r="R4" s="1044"/>
      <c r="S4" s="1045"/>
    </row>
    <row r="5" spans="1:19" s="20" customFormat="1" ht="28.5" customHeight="1" thickBot="1" x14ac:dyDescent="0.35">
      <c r="A5" s="136" t="s">
        <v>0</v>
      </c>
      <c r="B5" s="156"/>
      <c r="C5" s="163" t="s">
        <v>46</v>
      </c>
      <c r="D5" s="161" t="s">
        <v>47</v>
      </c>
      <c r="E5" s="163" t="s">
        <v>44</v>
      </c>
      <c r="F5" s="163" t="s">
        <v>30</v>
      </c>
      <c r="G5" s="156" t="s">
        <v>43</v>
      </c>
      <c r="H5" s="351" t="s">
        <v>31</v>
      </c>
      <c r="I5" s="116" t="s">
        <v>32</v>
      </c>
      <c r="J5" s="118" t="s">
        <v>33</v>
      </c>
      <c r="K5" s="281" t="s">
        <v>34</v>
      </c>
      <c r="L5" s="115" t="s">
        <v>35</v>
      </c>
      <c r="M5" s="116" t="s">
        <v>36</v>
      </c>
      <c r="N5" s="116" t="s">
        <v>37</v>
      </c>
      <c r="O5" s="275" t="s">
        <v>38</v>
      </c>
      <c r="P5" s="351" t="s">
        <v>39</v>
      </c>
      <c r="Q5" s="116" t="s">
        <v>40</v>
      </c>
      <c r="R5" s="116" t="s">
        <v>41</v>
      </c>
      <c r="S5" s="118" t="s">
        <v>42</v>
      </c>
    </row>
    <row r="6" spans="1:19" s="20" customFormat="1" ht="33.75" customHeight="1" x14ac:dyDescent="0.3">
      <c r="A6" s="137"/>
      <c r="B6" s="208"/>
      <c r="C6" s="207">
        <v>41</v>
      </c>
      <c r="D6" s="306" t="s">
        <v>9</v>
      </c>
      <c r="E6" s="473" t="s">
        <v>115</v>
      </c>
      <c r="F6" s="274">
        <v>200</v>
      </c>
      <c r="G6" s="632"/>
      <c r="H6" s="363">
        <v>6.8</v>
      </c>
      <c r="I6" s="133">
        <v>5.4</v>
      </c>
      <c r="J6" s="309">
        <v>8.8000000000000007</v>
      </c>
      <c r="K6" s="631">
        <v>111</v>
      </c>
      <c r="L6" s="363">
        <v>0.12</v>
      </c>
      <c r="M6" s="133">
        <v>7.2</v>
      </c>
      <c r="N6" s="133">
        <v>0</v>
      </c>
      <c r="O6" s="134">
        <v>0.3</v>
      </c>
      <c r="P6" s="363">
        <v>57.04</v>
      </c>
      <c r="Q6" s="133">
        <v>126.88</v>
      </c>
      <c r="R6" s="133">
        <v>34</v>
      </c>
      <c r="S6" s="309">
        <v>1.54</v>
      </c>
    </row>
    <row r="7" spans="1:19" s="48" customFormat="1" ht="33.75" customHeight="1" x14ac:dyDescent="0.3">
      <c r="A7" s="147"/>
      <c r="B7" s="185" t="s">
        <v>101</v>
      </c>
      <c r="C7" s="774">
        <v>148</v>
      </c>
      <c r="D7" s="348" t="s">
        <v>10</v>
      </c>
      <c r="E7" s="744" t="s">
        <v>168</v>
      </c>
      <c r="F7" s="761">
        <v>90</v>
      </c>
      <c r="G7" s="277"/>
      <c r="H7" s="354">
        <v>19.71</v>
      </c>
      <c r="I7" s="100">
        <v>15.75</v>
      </c>
      <c r="J7" s="167">
        <v>6.21</v>
      </c>
      <c r="K7" s="668">
        <v>245.34</v>
      </c>
      <c r="L7" s="354">
        <v>0.03</v>
      </c>
      <c r="M7" s="100">
        <v>2.4</v>
      </c>
      <c r="N7" s="100">
        <v>0</v>
      </c>
      <c r="O7" s="718">
        <v>2.9</v>
      </c>
      <c r="P7" s="354">
        <v>27.88</v>
      </c>
      <c r="Q7" s="100">
        <v>104.45</v>
      </c>
      <c r="R7" s="100">
        <v>17.88</v>
      </c>
      <c r="S7" s="167">
        <v>0.49</v>
      </c>
    </row>
    <row r="8" spans="1:19" s="20" customFormat="1" ht="43.5" customHeight="1" x14ac:dyDescent="0.3">
      <c r="A8" s="140"/>
      <c r="B8" s="208"/>
      <c r="C8" s="207">
        <v>124</v>
      </c>
      <c r="D8" s="306" t="s">
        <v>118</v>
      </c>
      <c r="E8" s="607" t="s">
        <v>116</v>
      </c>
      <c r="F8" s="274">
        <v>150</v>
      </c>
      <c r="G8" s="632"/>
      <c r="H8" s="363">
        <v>4.05</v>
      </c>
      <c r="I8" s="133">
        <v>4.5</v>
      </c>
      <c r="J8" s="309">
        <v>22.8</v>
      </c>
      <c r="K8" s="631">
        <v>147.30000000000001</v>
      </c>
      <c r="L8" s="363">
        <v>0.11</v>
      </c>
      <c r="M8" s="133">
        <v>0</v>
      </c>
      <c r="N8" s="133">
        <v>0</v>
      </c>
      <c r="O8" s="134">
        <v>1.29</v>
      </c>
      <c r="P8" s="363">
        <v>10.49</v>
      </c>
      <c r="Q8" s="133">
        <v>86</v>
      </c>
      <c r="R8" s="133">
        <v>30.56</v>
      </c>
      <c r="S8" s="309">
        <v>0.99</v>
      </c>
    </row>
    <row r="9" spans="1:19" s="20" customFormat="1" ht="33.75" customHeight="1" x14ac:dyDescent="0.3">
      <c r="A9" s="140"/>
      <c r="B9" s="209"/>
      <c r="C9" s="312">
        <v>100</v>
      </c>
      <c r="D9" s="306" t="s">
        <v>119</v>
      </c>
      <c r="E9" s="223" t="s">
        <v>117</v>
      </c>
      <c r="F9" s="207">
        <v>200</v>
      </c>
      <c r="G9" s="632"/>
      <c r="H9" s="411">
        <v>0.2</v>
      </c>
      <c r="I9" s="24">
        <v>0</v>
      </c>
      <c r="J9" s="69">
        <v>15.56</v>
      </c>
      <c r="K9" s="410">
        <v>63.2</v>
      </c>
      <c r="L9" s="411">
        <v>0</v>
      </c>
      <c r="M9" s="24">
        <v>1.2</v>
      </c>
      <c r="N9" s="24">
        <v>0</v>
      </c>
      <c r="O9" s="25">
        <v>0.06</v>
      </c>
      <c r="P9" s="411">
        <v>6.9</v>
      </c>
      <c r="Q9" s="24">
        <v>5.22</v>
      </c>
      <c r="R9" s="24">
        <v>5.24</v>
      </c>
      <c r="S9" s="69">
        <v>0.04</v>
      </c>
    </row>
    <row r="10" spans="1:19" s="20" customFormat="1" ht="33.75" customHeight="1" x14ac:dyDescent="0.3">
      <c r="A10" s="140"/>
      <c r="B10" s="209"/>
      <c r="C10" s="312">
        <v>119</v>
      </c>
      <c r="D10" s="306" t="s">
        <v>15</v>
      </c>
      <c r="E10" s="223" t="s">
        <v>67</v>
      </c>
      <c r="F10" s="207">
        <v>45</v>
      </c>
      <c r="G10" s="632"/>
      <c r="H10" s="411">
        <v>3.19</v>
      </c>
      <c r="I10" s="24">
        <v>0.31</v>
      </c>
      <c r="J10" s="69">
        <v>19.89</v>
      </c>
      <c r="K10" s="410">
        <v>108</v>
      </c>
      <c r="L10" s="411">
        <v>0.05</v>
      </c>
      <c r="M10" s="24">
        <v>0</v>
      </c>
      <c r="N10" s="24">
        <v>0</v>
      </c>
      <c r="O10" s="25">
        <v>0.08</v>
      </c>
      <c r="P10" s="411">
        <v>16.649999999999999</v>
      </c>
      <c r="Q10" s="24">
        <v>98.1</v>
      </c>
      <c r="R10" s="24">
        <v>29.25</v>
      </c>
      <c r="S10" s="69">
        <v>1.26</v>
      </c>
    </row>
    <row r="11" spans="1:19" s="20" customFormat="1" ht="33.75" customHeight="1" x14ac:dyDescent="0.3">
      <c r="A11" s="147"/>
      <c r="B11" s="184" t="s">
        <v>99</v>
      </c>
      <c r="C11" s="342"/>
      <c r="D11" s="688"/>
      <c r="E11" s="474" t="s">
        <v>24</v>
      </c>
      <c r="F11" s="748" t="e">
        <f>#REF!+F6+#REF!+F8+F9+F10+#REF!</f>
        <v>#REF!</v>
      </c>
      <c r="G11" s="842"/>
      <c r="H11" s="839" t="e">
        <f>#REF!+H6+#REF!+H8+H9+H10+#REF!</f>
        <v>#REF!</v>
      </c>
      <c r="I11" s="750" t="e">
        <f>#REF!+I6+#REF!+I8+I9+I10+#REF!</f>
        <v>#REF!</v>
      </c>
      <c r="J11" s="840" t="e">
        <f>#REF!+J6+#REF!+J8+J9+J10+#REF!</f>
        <v>#REF!</v>
      </c>
      <c r="K11" s="749" t="e">
        <f>#REF!+K6+#REF!+K8+K9+K10+#REF!</f>
        <v>#REF!</v>
      </c>
      <c r="L11" s="839" t="e">
        <f>#REF!+L6+#REF!+L8+L9+L10+#REF!</f>
        <v>#REF!</v>
      </c>
      <c r="M11" s="750" t="e">
        <f>#REF!+M6+#REF!+M8+M9+M10+#REF!</f>
        <v>#REF!</v>
      </c>
      <c r="N11" s="750" t="e">
        <f>#REF!+N6+#REF!+N8+N9+N10+#REF!</f>
        <v>#REF!</v>
      </c>
      <c r="O11" s="841" t="e">
        <f>#REF!+O6+#REF!+O8+O9+O10+#REF!</f>
        <v>#REF!</v>
      </c>
      <c r="P11" s="839" t="e">
        <f>#REF!+P6+#REF!+P8+P9+P10+#REF!</f>
        <v>#REF!</v>
      </c>
      <c r="Q11" s="750" t="e">
        <f>#REF!+Q6+#REF!+Q8+Q9+Q10+#REF!</f>
        <v>#REF!</v>
      </c>
      <c r="R11" s="750" t="e">
        <f>#REF!+R6+#REF!+R8+R9+R10+#REF!</f>
        <v>#REF!</v>
      </c>
      <c r="S11" s="840" t="e">
        <f>#REF!+S6+#REF!+S8+S9+S10+#REF!</f>
        <v>#REF!</v>
      </c>
    </row>
    <row r="12" spans="1:19" s="20" customFormat="1" ht="33.75" customHeight="1" x14ac:dyDescent="0.3">
      <c r="A12" s="147"/>
      <c r="B12" s="185" t="s">
        <v>101</v>
      </c>
      <c r="C12" s="345"/>
      <c r="D12" s="687"/>
      <c r="E12" s="475" t="s">
        <v>24</v>
      </c>
      <c r="F12" s="444" t="e">
        <f>#REF!+F6+F7+F8+F9+F10+#REF!</f>
        <v>#REF!</v>
      </c>
      <c r="G12" s="849"/>
      <c r="H12" s="772" t="e">
        <f>#REF!+H6+H7+H8+H9+H10+#REF!</f>
        <v>#REF!</v>
      </c>
      <c r="I12" s="745" t="e">
        <f>#REF!+I6+I7+I8+I9+I10+#REF!</f>
        <v>#REF!</v>
      </c>
      <c r="J12" s="773" t="e">
        <f>#REF!+J6+J7+J8+J9+J10+#REF!</f>
        <v>#REF!</v>
      </c>
      <c r="K12" s="850" t="e">
        <f>#REF!+K6+K7+K8+K9+K10+#REF!</f>
        <v>#REF!</v>
      </c>
      <c r="L12" s="772" t="e">
        <f>#REF!+L6+L7+L8+L9+L10+#REF!</f>
        <v>#REF!</v>
      </c>
      <c r="M12" s="745" t="e">
        <f>#REF!+M6+M7+M8+M9+M10+#REF!</f>
        <v>#REF!</v>
      </c>
      <c r="N12" s="745" t="e">
        <f>#REF!+N6+N7+N8+N9+N10+#REF!</f>
        <v>#REF!</v>
      </c>
      <c r="O12" s="771" t="e">
        <f>#REF!+O6+O7+O8+O9+O10+#REF!</f>
        <v>#REF!</v>
      </c>
      <c r="P12" s="772" t="e">
        <f>#REF!+P6+P7+P8+P9+P10+#REF!</f>
        <v>#REF!</v>
      </c>
      <c r="Q12" s="745" t="e">
        <f>#REF!+Q6+Q7+Q8+Q9+Q10+#REF!</f>
        <v>#REF!</v>
      </c>
      <c r="R12" s="745" t="e">
        <f>#REF!+R6+R7+R8+R9+R10+#REF!</f>
        <v>#REF!</v>
      </c>
      <c r="S12" s="773" t="e">
        <f>#REF!+S6+S7+S8+S9+S10+#REF!</f>
        <v>#REF!</v>
      </c>
    </row>
    <row r="13" spans="1:19" s="20" customFormat="1" ht="33.75" customHeight="1" thickBot="1" x14ac:dyDescent="0.35">
      <c r="A13" s="147"/>
      <c r="B13" s="184" t="s">
        <v>99</v>
      </c>
      <c r="C13" s="342"/>
      <c r="D13" s="688"/>
      <c r="E13" s="764" t="s">
        <v>25</v>
      </c>
      <c r="F13" s="748"/>
      <c r="G13" s="708"/>
      <c r="H13" s="298"/>
      <c r="I13" s="26"/>
      <c r="J13" s="98"/>
      <c r="K13" s="802" t="e">
        <f>K11/23.5</f>
        <v>#REF!</v>
      </c>
      <c r="L13" s="298"/>
      <c r="M13" s="26"/>
      <c r="N13" s="26"/>
      <c r="O13" s="168"/>
      <c r="P13" s="298"/>
      <c r="Q13" s="26"/>
      <c r="R13" s="26"/>
      <c r="S13" s="98"/>
    </row>
    <row r="14" spans="1:19" s="20" customFormat="1" ht="33.75" customHeight="1" thickBot="1" x14ac:dyDescent="0.3">
      <c r="A14" s="173"/>
      <c r="B14" s="186" t="s">
        <v>101</v>
      </c>
      <c r="C14" s="273"/>
      <c r="D14" s="557"/>
      <c r="E14" s="477" t="s">
        <v>25</v>
      </c>
      <c r="F14" s="273"/>
      <c r="G14" s="245"/>
      <c r="H14" s="487"/>
      <c r="I14" s="241"/>
      <c r="J14" s="242"/>
      <c r="K14" s="565" t="e">
        <f>K12/23.5</f>
        <v>#REF!</v>
      </c>
      <c r="L14" s="487"/>
      <c r="M14" s="241"/>
      <c r="N14" s="241"/>
      <c r="O14" s="278"/>
      <c r="P14" s="487"/>
      <c r="Q14" s="241"/>
      <c r="R14" s="241"/>
      <c r="S14" s="242"/>
    </row>
    <row r="15" spans="1:19" ht="15" x14ac:dyDescent="0.2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19" ht="18.75" x14ac:dyDescent="0.25">
      <c r="D16" s="11"/>
      <c r="E16" s="30"/>
      <c r="F16" s="31"/>
      <c r="G16" s="11"/>
      <c r="H16" s="11"/>
      <c r="I16" s="11"/>
      <c r="J16" s="11"/>
    </row>
    <row r="17" spans="4:10" ht="18.75" x14ac:dyDescent="0.25">
      <c r="D17" s="11"/>
      <c r="E17" s="30"/>
      <c r="F17" s="31"/>
      <c r="G17" s="11"/>
      <c r="H17" s="11"/>
      <c r="I17" s="11"/>
      <c r="J17" s="11"/>
    </row>
    <row r="18" spans="4:10" ht="18.75" x14ac:dyDescent="0.25">
      <c r="D18" s="11"/>
      <c r="E18" s="30"/>
      <c r="F18" s="31"/>
      <c r="G18" s="11"/>
      <c r="H18" s="11"/>
      <c r="I18" s="11"/>
      <c r="J18" s="11"/>
    </row>
    <row r="19" spans="4:10" ht="15" x14ac:dyDescent="0.25">
      <c r="D19" s="11"/>
      <c r="E19" s="11"/>
      <c r="F19" s="11"/>
      <c r="G19" s="11"/>
      <c r="H19" s="11"/>
      <c r="I19" s="11"/>
      <c r="J19" s="11"/>
    </row>
    <row r="20" spans="4:10" ht="15" x14ac:dyDescent="0.25">
      <c r="D20" s="11"/>
      <c r="E20" s="11"/>
      <c r="F20" s="11"/>
      <c r="G20" s="11"/>
      <c r="H20" s="11"/>
      <c r="I20" s="11"/>
      <c r="J20" s="11"/>
    </row>
    <row r="21" spans="4:10" ht="15" x14ac:dyDescent="0.25">
      <c r="D21" s="11"/>
      <c r="E21" s="11"/>
      <c r="F21" s="11"/>
      <c r="G21" s="11"/>
      <c r="H21" s="11"/>
      <c r="I21" s="11"/>
      <c r="J21" s="11"/>
    </row>
    <row r="22" spans="4:10" x14ac:dyDescent="0.3">
      <c r="D22" s="11"/>
      <c r="E22" s="11"/>
      <c r="F22" s="11"/>
      <c r="G22" s="11"/>
      <c r="H22" s="11"/>
      <c r="I22" s="11"/>
      <c r="J22" s="11"/>
    </row>
    <row r="23" spans="4:10" x14ac:dyDescent="0.3">
      <c r="D23" s="11"/>
      <c r="E23" s="11"/>
      <c r="F23" s="11"/>
      <c r="G23" s="11"/>
      <c r="H23" s="11"/>
      <c r="I23" s="11"/>
      <c r="J23" s="11"/>
    </row>
    <row r="24" spans="4:10" x14ac:dyDescent="0.3">
      <c r="D24" s="11"/>
      <c r="E24" s="11"/>
      <c r="F24" s="11"/>
      <c r="G24" s="11"/>
      <c r="H24" s="11"/>
      <c r="I24" s="11"/>
      <c r="J24" s="11"/>
    </row>
    <row r="25" spans="4:10" x14ac:dyDescent="0.3">
      <c r="D25" s="11"/>
      <c r="E25" s="11"/>
      <c r="F25" s="11"/>
      <c r="G25" s="11"/>
      <c r="H25" s="11"/>
      <c r="I25" s="11"/>
      <c r="J25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1"/>
  <sheetViews>
    <sheetView zoomScale="60" zoomScaleNormal="60" workbookViewId="0">
      <selection activeCell="H13" sqref="H13:S13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177">
        <v>14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4"/>
      <c r="B4" s="162"/>
      <c r="C4" s="162" t="s">
        <v>45</v>
      </c>
      <c r="D4" s="198"/>
      <c r="E4" s="251"/>
      <c r="F4" s="944"/>
      <c r="G4" s="944"/>
      <c r="H4" s="376" t="s">
        <v>26</v>
      </c>
      <c r="I4" s="108"/>
      <c r="J4" s="109"/>
      <c r="K4" s="956" t="s">
        <v>27</v>
      </c>
      <c r="L4" s="1041" t="s">
        <v>28</v>
      </c>
      <c r="M4" s="1042"/>
      <c r="N4" s="1042"/>
      <c r="O4" s="1043"/>
      <c r="P4" s="1044" t="s">
        <v>29</v>
      </c>
      <c r="Q4" s="1044"/>
      <c r="R4" s="1044"/>
      <c r="S4" s="1045"/>
    </row>
    <row r="5" spans="1:21" s="20" customFormat="1" ht="28.5" customHeight="1" thickBot="1" x14ac:dyDescent="0.35">
      <c r="A5" s="215" t="s">
        <v>0</v>
      </c>
      <c r="B5" s="369"/>
      <c r="C5" s="369" t="s">
        <v>46</v>
      </c>
      <c r="D5" s="954" t="s">
        <v>47</v>
      </c>
      <c r="E5" s="961" t="s">
        <v>44</v>
      </c>
      <c r="F5" s="369" t="s">
        <v>30</v>
      </c>
      <c r="G5" s="369" t="s">
        <v>43</v>
      </c>
      <c r="H5" s="892" t="s">
        <v>31</v>
      </c>
      <c r="I5" s="685" t="s">
        <v>32</v>
      </c>
      <c r="J5" s="685" t="s">
        <v>33</v>
      </c>
      <c r="K5" s="957" t="s">
        <v>34</v>
      </c>
      <c r="L5" s="892" t="s">
        <v>35</v>
      </c>
      <c r="M5" s="685" t="s">
        <v>36</v>
      </c>
      <c r="N5" s="685" t="s">
        <v>37</v>
      </c>
      <c r="O5" s="686" t="s">
        <v>38</v>
      </c>
      <c r="P5" s="891" t="s">
        <v>39</v>
      </c>
      <c r="Q5" s="685" t="s">
        <v>40</v>
      </c>
      <c r="R5" s="685" t="s">
        <v>41</v>
      </c>
      <c r="S5" s="686" t="s">
        <v>42</v>
      </c>
    </row>
    <row r="6" spans="1:21" s="20" customFormat="1" ht="26.4" customHeight="1" x14ac:dyDescent="0.3">
      <c r="A6" s="164" t="s">
        <v>6</v>
      </c>
      <c r="B6" s="694"/>
      <c r="C6" s="211">
        <v>166</v>
      </c>
      <c r="D6" s="921" t="s">
        <v>113</v>
      </c>
      <c r="E6" s="962" t="s">
        <v>122</v>
      </c>
      <c r="F6" s="211" t="s">
        <v>210</v>
      </c>
      <c r="G6" s="211"/>
      <c r="H6" s="564">
        <v>4.45</v>
      </c>
      <c r="I6" s="73">
        <v>5.15</v>
      </c>
      <c r="J6" s="73">
        <v>23.25</v>
      </c>
      <c r="K6" s="74">
        <v>156.94999999999999</v>
      </c>
      <c r="L6" s="564">
        <v>7.0000000000000007E-2</v>
      </c>
      <c r="M6" s="73">
        <v>0.5</v>
      </c>
      <c r="N6" s="73">
        <v>0</v>
      </c>
      <c r="O6" s="74">
        <v>1.05</v>
      </c>
      <c r="P6" s="568">
        <v>65.400000000000006</v>
      </c>
      <c r="Q6" s="73">
        <v>71.7</v>
      </c>
      <c r="R6" s="73">
        <v>16.41</v>
      </c>
      <c r="S6" s="74">
        <v>0.53</v>
      </c>
    </row>
    <row r="7" spans="1:21" s="48" customFormat="1" ht="26.4" customHeight="1" x14ac:dyDescent="0.3">
      <c r="A7" s="216"/>
      <c r="B7" s="663"/>
      <c r="C7" s="207">
        <v>206</v>
      </c>
      <c r="D7" s="305" t="s">
        <v>126</v>
      </c>
      <c r="E7" s="963" t="s">
        <v>124</v>
      </c>
      <c r="F7" s="207" t="s">
        <v>125</v>
      </c>
      <c r="G7" s="304"/>
      <c r="H7" s="958">
        <v>6.7</v>
      </c>
      <c r="I7" s="149">
        <v>7.4</v>
      </c>
      <c r="J7" s="149">
        <v>24.8</v>
      </c>
      <c r="K7" s="154">
        <v>193.9</v>
      </c>
      <c r="L7" s="958">
        <v>0.06</v>
      </c>
      <c r="M7" s="149">
        <v>0</v>
      </c>
      <c r="N7" s="149">
        <v>0.02</v>
      </c>
      <c r="O7" s="154">
        <v>0.7</v>
      </c>
      <c r="P7" s="148">
        <v>25</v>
      </c>
      <c r="Q7" s="149">
        <v>40.799999999999997</v>
      </c>
      <c r="R7" s="149">
        <v>8.4</v>
      </c>
      <c r="S7" s="154">
        <v>0.5</v>
      </c>
    </row>
    <row r="8" spans="1:21" s="48" customFormat="1" ht="31.2" x14ac:dyDescent="0.3">
      <c r="A8" s="216"/>
      <c r="B8" s="663"/>
      <c r="C8" s="208">
        <v>104</v>
      </c>
      <c r="D8" s="387" t="s">
        <v>20</v>
      </c>
      <c r="E8" s="964" t="s">
        <v>107</v>
      </c>
      <c r="F8" s="271">
        <v>200</v>
      </c>
      <c r="G8" s="208"/>
      <c r="H8" s="352">
        <v>0</v>
      </c>
      <c r="I8" s="17">
        <v>0</v>
      </c>
      <c r="J8" s="17">
        <v>19.2</v>
      </c>
      <c r="K8" s="60">
        <v>76.8</v>
      </c>
      <c r="L8" s="352">
        <v>0.16</v>
      </c>
      <c r="M8" s="17">
        <v>9.16</v>
      </c>
      <c r="N8" s="17">
        <v>0.12</v>
      </c>
      <c r="O8" s="60">
        <v>0.8</v>
      </c>
      <c r="P8" s="21">
        <v>0.76</v>
      </c>
      <c r="Q8" s="17">
        <v>0</v>
      </c>
      <c r="R8" s="17">
        <v>0</v>
      </c>
      <c r="S8" s="60">
        <v>0</v>
      </c>
      <c r="T8" s="192"/>
    </row>
    <row r="9" spans="1:21" s="48" customFormat="1" ht="26.4" customHeight="1" x14ac:dyDescent="0.3">
      <c r="A9" s="216"/>
      <c r="B9" s="247"/>
      <c r="C9" s="312">
        <v>119</v>
      </c>
      <c r="D9" s="305" t="s">
        <v>67</v>
      </c>
      <c r="E9" s="963" t="s">
        <v>48</v>
      </c>
      <c r="F9" s="207">
        <v>30</v>
      </c>
      <c r="G9" s="406"/>
      <c r="H9" s="411">
        <v>2.13</v>
      </c>
      <c r="I9" s="24">
        <v>0.21</v>
      </c>
      <c r="J9" s="24">
        <v>13.26</v>
      </c>
      <c r="K9" s="893">
        <v>72</v>
      </c>
      <c r="L9" s="411">
        <v>0.03</v>
      </c>
      <c r="M9" s="24">
        <v>0</v>
      </c>
      <c r="N9" s="24">
        <v>0</v>
      </c>
      <c r="O9" s="69">
        <v>0.05</v>
      </c>
      <c r="P9" s="23">
        <v>11.1</v>
      </c>
      <c r="Q9" s="24">
        <v>65.400000000000006</v>
      </c>
      <c r="R9" s="24">
        <v>19.5</v>
      </c>
      <c r="S9" s="69">
        <v>0.84</v>
      </c>
    </row>
    <row r="10" spans="1:21" s="48" customFormat="1" ht="26.4" customHeight="1" x14ac:dyDescent="0.3">
      <c r="A10" s="216"/>
      <c r="B10" s="247"/>
      <c r="C10" s="207">
        <v>120</v>
      </c>
      <c r="D10" s="305" t="s">
        <v>55</v>
      </c>
      <c r="E10" s="963" t="s">
        <v>14</v>
      </c>
      <c r="F10" s="207">
        <v>20</v>
      </c>
      <c r="G10" s="406"/>
      <c r="H10" s="411">
        <v>1.1399999999999999</v>
      </c>
      <c r="I10" s="24">
        <v>0.22</v>
      </c>
      <c r="J10" s="24">
        <v>7.44</v>
      </c>
      <c r="K10" s="893">
        <v>36.26</v>
      </c>
      <c r="L10" s="411">
        <v>0.02</v>
      </c>
      <c r="M10" s="24">
        <v>0.08</v>
      </c>
      <c r="N10" s="24">
        <v>0</v>
      </c>
      <c r="O10" s="69">
        <v>0.06</v>
      </c>
      <c r="P10" s="23">
        <v>6.8</v>
      </c>
      <c r="Q10" s="24">
        <v>24</v>
      </c>
      <c r="R10" s="24">
        <v>8.1999999999999993</v>
      </c>
      <c r="S10" s="69">
        <v>0.46</v>
      </c>
    </row>
    <row r="11" spans="1:21" s="48" customFormat="1" ht="26.4" customHeight="1" x14ac:dyDescent="0.3">
      <c r="A11" s="216"/>
      <c r="B11" s="247"/>
      <c r="C11" s="207"/>
      <c r="D11" s="305"/>
      <c r="E11" s="965" t="s">
        <v>24</v>
      </c>
      <c r="F11" s="401">
        <v>545</v>
      </c>
      <c r="G11" s="406"/>
      <c r="H11" s="411">
        <f t="shared" ref="H11:S11" si="0">H6+H7+H8+H9+H10</f>
        <v>14.420000000000002</v>
      </c>
      <c r="I11" s="24">
        <f t="shared" si="0"/>
        <v>12.980000000000002</v>
      </c>
      <c r="J11" s="24">
        <f t="shared" si="0"/>
        <v>87.95</v>
      </c>
      <c r="K11" s="959">
        <f t="shared" si="0"/>
        <v>535.91000000000008</v>
      </c>
      <c r="L11" s="411">
        <f t="shared" si="0"/>
        <v>0.34000000000000008</v>
      </c>
      <c r="M11" s="24">
        <f t="shared" si="0"/>
        <v>9.74</v>
      </c>
      <c r="N11" s="24">
        <f t="shared" si="0"/>
        <v>0.13999999999999999</v>
      </c>
      <c r="O11" s="69">
        <f t="shared" si="0"/>
        <v>2.6599999999999997</v>
      </c>
      <c r="P11" s="23">
        <f t="shared" si="0"/>
        <v>109.06</v>
      </c>
      <c r="Q11" s="24">
        <f t="shared" si="0"/>
        <v>201.9</v>
      </c>
      <c r="R11" s="24">
        <f t="shared" si="0"/>
        <v>52.510000000000005</v>
      </c>
      <c r="S11" s="69">
        <f t="shared" si="0"/>
        <v>2.33</v>
      </c>
    </row>
    <row r="12" spans="1:21" s="48" customFormat="1" ht="26.4" customHeight="1" thickBot="1" x14ac:dyDescent="0.35">
      <c r="A12" s="216"/>
      <c r="B12" s="294"/>
      <c r="C12" s="210"/>
      <c r="D12" s="955"/>
      <c r="E12" s="966" t="s">
        <v>25</v>
      </c>
      <c r="F12" s="210"/>
      <c r="G12" s="424"/>
      <c r="H12" s="359"/>
      <c r="I12" s="226"/>
      <c r="J12" s="226"/>
      <c r="K12" s="960">
        <f>K11/23.5</f>
        <v>22.804680851063832</v>
      </c>
      <c r="L12" s="359"/>
      <c r="M12" s="226"/>
      <c r="N12" s="226"/>
      <c r="O12" s="227"/>
      <c r="P12" s="308"/>
      <c r="Q12" s="226"/>
      <c r="R12" s="226"/>
      <c r="S12" s="227"/>
    </row>
    <row r="13" spans="1:21" s="20" customFormat="1" ht="26.4" customHeight="1" x14ac:dyDescent="0.3">
      <c r="A13" s="218" t="s">
        <v>7</v>
      </c>
      <c r="B13" s="322"/>
      <c r="C13" s="322">
        <v>235</v>
      </c>
      <c r="D13" s="951" t="s">
        <v>23</v>
      </c>
      <c r="E13" s="1020" t="s">
        <v>212</v>
      </c>
      <c r="F13" s="211">
        <v>60</v>
      </c>
      <c r="G13" s="320"/>
      <c r="H13" s="1027">
        <v>1.02</v>
      </c>
      <c r="I13" s="1028">
        <v>7.98</v>
      </c>
      <c r="J13" s="1029">
        <v>3.06</v>
      </c>
      <c r="K13" s="1030">
        <v>88.8</v>
      </c>
      <c r="L13" s="1027">
        <v>0.01</v>
      </c>
      <c r="M13" s="1028">
        <v>4.2</v>
      </c>
      <c r="N13" s="1028">
        <v>0</v>
      </c>
      <c r="O13" s="1031">
        <v>3</v>
      </c>
      <c r="P13" s="1027">
        <v>25.8</v>
      </c>
      <c r="Q13" s="1028">
        <v>18.600000000000001</v>
      </c>
      <c r="R13" s="1028">
        <v>9</v>
      </c>
      <c r="S13" s="1029">
        <v>0.42</v>
      </c>
    </row>
    <row r="14" spans="1:21" s="20" customFormat="1" ht="26.4" customHeight="1" x14ac:dyDescent="0.3">
      <c r="A14" s="164"/>
      <c r="B14" s="208"/>
      <c r="C14" s="208">
        <v>138</v>
      </c>
      <c r="D14" s="202" t="s">
        <v>9</v>
      </c>
      <c r="E14" s="255" t="s">
        <v>127</v>
      </c>
      <c r="F14" s="271">
        <v>200</v>
      </c>
      <c r="G14" s="157"/>
      <c r="H14" s="353">
        <v>6.2</v>
      </c>
      <c r="I14" s="13">
        <v>6.2</v>
      </c>
      <c r="J14" s="13">
        <v>11</v>
      </c>
      <c r="K14" s="65">
        <v>125.8</v>
      </c>
      <c r="L14" s="353">
        <v>0.08</v>
      </c>
      <c r="M14" s="13">
        <v>10.7</v>
      </c>
      <c r="N14" s="13">
        <v>0</v>
      </c>
      <c r="O14" s="65">
        <v>0.16</v>
      </c>
      <c r="P14" s="127">
        <v>32.44</v>
      </c>
      <c r="Q14" s="13">
        <v>77.28</v>
      </c>
      <c r="R14" s="13">
        <v>27.32</v>
      </c>
      <c r="S14" s="65">
        <v>1.08</v>
      </c>
      <c r="T14" s="128"/>
      <c r="U14" s="128"/>
    </row>
    <row r="15" spans="1:21" s="48" customFormat="1" ht="26.4" customHeight="1" x14ac:dyDescent="0.3">
      <c r="A15" s="165"/>
      <c r="B15" s="181"/>
      <c r="C15" s="207">
        <v>177</v>
      </c>
      <c r="D15" s="201" t="s">
        <v>10</v>
      </c>
      <c r="E15" s="999" t="s">
        <v>128</v>
      </c>
      <c r="F15" s="274">
        <v>90</v>
      </c>
      <c r="G15" s="158"/>
      <c r="H15" s="353">
        <v>19.71</v>
      </c>
      <c r="I15" s="13">
        <v>3.42</v>
      </c>
      <c r="J15" s="13">
        <v>1.26</v>
      </c>
      <c r="K15" s="65">
        <v>114.3</v>
      </c>
      <c r="L15" s="353">
        <v>0.06</v>
      </c>
      <c r="M15" s="13">
        <v>3.98</v>
      </c>
      <c r="N15" s="13">
        <v>0.01</v>
      </c>
      <c r="O15" s="65">
        <v>0.83</v>
      </c>
      <c r="P15" s="127">
        <v>21.32</v>
      </c>
      <c r="Q15" s="13">
        <v>76.22</v>
      </c>
      <c r="R15" s="13">
        <v>22.3</v>
      </c>
      <c r="S15" s="65">
        <v>0.96</v>
      </c>
      <c r="T15" s="192"/>
      <c r="U15" s="192"/>
    </row>
    <row r="16" spans="1:21" s="48" customFormat="1" ht="26.4" customHeight="1" x14ac:dyDescent="0.3">
      <c r="A16" s="165"/>
      <c r="B16" s="181"/>
      <c r="C16" s="207">
        <v>54</v>
      </c>
      <c r="D16" s="200" t="s">
        <v>118</v>
      </c>
      <c r="E16" s="265" t="s">
        <v>50</v>
      </c>
      <c r="F16" s="206">
        <v>150</v>
      </c>
      <c r="G16" s="197"/>
      <c r="H16" s="411">
        <v>7.2</v>
      </c>
      <c r="I16" s="24">
        <v>5.0999999999999996</v>
      </c>
      <c r="J16" s="24">
        <v>33.9</v>
      </c>
      <c r="K16" s="69">
        <v>210.3</v>
      </c>
      <c r="L16" s="411">
        <v>0.21</v>
      </c>
      <c r="M16" s="24">
        <v>0</v>
      </c>
      <c r="N16" s="24">
        <v>0</v>
      </c>
      <c r="O16" s="69">
        <v>1.74</v>
      </c>
      <c r="P16" s="23">
        <v>14.55</v>
      </c>
      <c r="Q16" s="24">
        <v>208.87</v>
      </c>
      <c r="R16" s="24">
        <v>139.99</v>
      </c>
      <c r="S16" s="69">
        <v>4.68</v>
      </c>
      <c r="T16" s="193"/>
      <c r="U16" s="192"/>
    </row>
    <row r="17" spans="1:21" s="20" customFormat="1" ht="33.75" customHeight="1" x14ac:dyDescent="0.3">
      <c r="A17" s="166"/>
      <c r="B17" s="208"/>
      <c r="C17" s="197">
        <v>109</v>
      </c>
      <c r="D17" s="221" t="s">
        <v>20</v>
      </c>
      <c r="E17" s="1000" t="s">
        <v>186</v>
      </c>
      <c r="F17" s="206">
        <v>200</v>
      </c>
      <c r="G17" s="197"/>
      <c r="H17" s="411">
        <v>0.2</v>
      </c>
      <c r="I17" s="24">
        <v>0.2</v>
      </c>
      <c r="J17" s="24">
        <v>16.059999999999999</v>
      </c>
      <c r="K17" s="69">
        <v>66</v>
      </c>
      <c r="L17" s="411">
        <v>0</v>
      </c>
      <c r="M17" s="24">
        <v>6.32</v>
      </c>
      <c r="N17" s="24">
        <v>0</v>
      </c>
      <c r="O17" s="69">
        <v>0.16</v>
      </c>
      <c r="P17" s="23">
        <v>11.46</v>
      </c>
      <c r="Q17" s="24">
        <v>7.2</v>
      </c>
      <c r="R17" s="24">
        <v>5.76</v>
      </c>
      <c r="S17" s="69">
        <v>0.48</v>
      </c>
      <c r="T17" s="128"/>
      <c r="U17" s="128"/>
    </row>
    <row r="18" spans="1:21" s="20" customFormat="1" ht="26.4" customHeight="1" x14ac:dyDescent="0.3">
      <c r="A18" s="166"/>
      <c r="B18" s="209"/>
      <c r="C18" s="209">
        <v>119</v>
      </c>
      <c r="D18" s="200" t="s">
        <v>67</v>
      </c>
      <c r="E18" s="265" t="s">
        <v>67</v>
      </c>
      <c r="F18" s="206">
        <v>45</v>
      </c>
      <c r="G18" s="197"/>
      <c r="H18" s="352">
        <v>3.19</v>
      </c>
      <c r="I18" s="17">
        <v>0.31</v>
      </c>
      <c r="J18" s="17">
        <v>19.89</v>
      </c>
      <c r="K18" s="60">
        <v>108</v>
      </c>
      <c r="L18" s="352">
        <v>0.05</v>
      </c>
      <c r="M18" s="17">
        <v>0</v>
      </c>
      <c r="N18" s="17">
        <v>0</v>
      </c>
      <c r="O18" s="60">
        <v>0.08</v>
      </c>
      <c r="P18" s="21">
        <v>16.649999999999999</v>
      </c>
      <c r="Q18" s="17">
        <v>98.1</v>
      </c>
      <c r="R18" s="17">
        <v>29.25</v>
      </c>
      <c r="S18" s="60">
        <v>1.26</v>
      </c>
      <c r="T18" s="128"/>
      <c r="U18" s="128"/>
    </row>
    <row r="19" spans="1:21" s="20" customFormat="1" ht="26.4" customHeight="1" x14ac:dyDescent="0.3">
      <c r="A19" s="166"/>
      <c r="B19" s="209"/>
      <c r="C19" s="209">
        <v>120</v>
      </c>
      <c r="D19" s="200" t="s">
        <v>55</v>
      </c>
      <c r="E19" s="265" t="s">
        <v>55</v>
      </c>
      <c r="F19" s="206">
        <v>25</v>
      </c>
      <c r="G19" s="197"/>
      <c r="H19" s="352">
        <v>1.42</v>
      </c>
      <c r="I19" s="17">
        <v>0.27</v>
      </c>
      <c r="J19" s="17">
        <v>9.3000000000000007</v>
      </c>
      <c r="K19" s="60">
        <v>45.32</v>
      </c>
      <c r="L19" s="352">
        <v>0.02</v>
      </c>
      <c r="M19" s="17">
        <v>0.1</v>
      </c>
      <c r="N19" s="17">
        <v>0</v>
      </c>
      <c r="O19" s="60">
        <v>7.0000000000000007E-2</v>
      </c>
      <c r="P19" s="21">
        <v>8.5</v>
      </c>
      <c r="Q19" s="17">
        <v>30</v>
      </c>
      <c r="R19" s="17">
        <v>10.25</v>
      </c>
      <c r="S19" s="60">
        <v>0.56999999999999995</v>
      </c>
      <c r="T19" s="128"/>
      <c r="U19" s="128"/>
    </row>
    <row r="20" spans="1:21" s="48" customFormat="1" ht="26.4" customHeight="1" x14ac:dyDescent="0.3">
      <c r="A20" s="165"/>
      <c r="B20" s="181"/>
      <c r="C20" s="212"/>
      <c r="D20" s="204"/>
      <c r="E20" s="266" t="s">
        <v>24</v>
      </c>
      <c r="F20" s="287">
        <f>SUM(F13:F19)</f>
        <v>770</v>
      </c>
      <c r="G20" s="379"/>
      <c r="H20" s="302">
        <f t="shared" ref="H20:S20" si="1">SUM(H13:H19)</f>
        <v>38.940000000000005</v>
      </c>
      <c r="I20" s="151">
        <f t="shared" si="1"/>
        <v>23.48</v>
      </c>
      <c r="J20" s="151">
        <f t="shared" si="1"/>
        <v>94.47</v>
      </c>
      <c r="K20" s="1001">
        <f>SUM(K13:K19)</f>
        <v>758.5200000000001</v>
      </c>
      <c r="L20" s="302">
        <f t="shared" si="1"/>
        <v>0.43</v>
      </c>
      <c r="M20" s="151">
        <f t="shared" si="1"/>
        <v>25.3</v>
      </c>
      <c r="N20" s="151">
        <f t="shared" si="1"/>
        <v>0.01</v>
      </c>
      <c r="O20" s="153">
        <f t="shared" si="1"/>
        <v>6.0400000000000009</v>
      </c>
      <c r="P20" s="152">
        <f t="shared" si="1"/>
        <v>130.72</v>
      </c>
      <c r="Q20" s="151">
        <f t="shared" si="1"/>
        <v>516.27</v>
      </c>
      <c r="R20" s="151">
        <f t="shared" si="1"/>
        <v>243.87</v>
      </c>
      <c r="S20" s="153">
        <f t="shared" si="1"/>
        <v>9.4499999999999993</v>
      </c>
    </row>
    <row r="21" spans="1:21" s="48" customFormat="1" ht="26.4" customHeight="1" thickBot="1" x14ac:dyDescent="0.35">
      <c r="A21" s="219"/>
      <c r="B21" s="182"/>
      <c r="C21" s="213"/>
      <c r="D21" s="205"/>
      <c r="E21" s="267" t="s">
        <v>25</v>
      </c>
      <c r="F21" s="210"/>
      <c r="G21" s="307"/>
      <c r="H21" s="303"/>
      <c r="I21" s="75"/>
      <c r="J21" s="75"/>
      <c r="K21" s="398">
        <f>K20/23.5</f>
        <v>32.277446808510639</v>
      </c>
      <c r="L21" s="303"/>
      <c r="M21" s="75"/>
      <c r="N21" s="75"/>
      <c r="O21" s="174"/>
      <c r="P21" s="229"/>
      <c r="Q21" s="75"/>
      <c r="R21" s="75"/>
      <c r="S21" s="174"/>
    </row>
    <row r="22" spans="1:21" x14ac:dyDescent="0.3">
      <c r="A22" s="2"/>
      <c r="B22" s="4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1" s="317" customFormat="1" ht="18" x14ac:dyDescent="0.3">
      <c r="A23" s="633"/>
      <c r="B23" s="419"/>
      <c r="C23" s="416"/>
      <c r="E23" s="417"/>
      <c r="F23" s="418"/>
      <c r="G23" s="416"/>
      <c r="H23" s="416"/>
      <c r="I23" s="416"/>
      <c r="J23" s="416"/>
    </row>
    <row r="24" spans="1:21" ht="18" x14ac:dyDescent="0.3">
      <c r="D24" s="11"/>
      <c r="E24" s="30"/>
      <c r="F24" s="31"/>
      <c r="G24" s="11"/>
      <c r="H24" s="11"/>
      <c r="I24" s="11"/>
      <c r="J24" s="11"/>
    </row>
    <row r="25" spans="1:21" x14ac:dyDescent="0.3">
      <c r="D25" s="11"/>
      <c r="E25" s="11"/>
      <c r="F25" s="11"/>
      <c r="G25" s="11"/>
      <c r="H25" s="11"/>
      <c r="I25" s="11"/>
      <c r="J25" s="11"/>
    </row>
    <row r="26" spans="1:21" x14ac:dyDescent="0.3">
      <c r="D26" s="11"/>
      <c r="E26" s="11"/>
      <c r="F26" s="11"/>
      <c r="G26" s="11"/>
      <c r="H26" s="11"/>
      <c r="I26" s="11"/>
      <c r="J26" s="11"/>
    </row>
    <row r="27" spans="1:21" x14ac:dyDescent="0.3">
      <c r="D27" s="11"/>
      <c r="E27" s="11"/>
      <c r="F27" s="11"/>
      <c r="G27" s="11"/>
      <c r="H27" s="11"/>
      <c r="I27" s="11"/>
      <c r="J27" s="11"/>
    </row>
    <row r="28" spans="1:21" x14ac:dyDescent="0.3">
      <c r="D28" s="11"/>
      <c r="E28" s="11"/>
      <c r="F28" s="11"/>
      <c r="G28" s="11"/>
      <c r="H28" s="11"/>
      <c r="I28" s="11"/>
      <c r="J28" s="11"/>
    </row>
    <row r="29" spans="1:21" x14ac:dyDescent="0.3">
      <c r="D29" s="11"/>
      <c r="E29" s="11"/>
      <c r="F29" s="11"/>
      <c r="G29" s="11"/>
      <c r="H29" s="11"/>
      <c r="I29" s="11"/>
      <c r="J29" s="11"/>
    </row>
    <row r="30" spans="1:21" x14ac:dyDescent="0.3">
      <c r="D30" s="11"/>
      <c r="E30" s="11"/>
      <c r="F30" s="11"/>
      <c r="G30" s="11"/>
      <c r="H30" s="11"/>
      <c r="I30" s="11"/>
      <c r="J30" s="11"/>
    </row>
    <row r="31" spans="1:21" x14ac:dyDescent="0.3">
      <c r="D31" s="11"/>
      <c r="E31" s="11"/>
      <c r="F31" s="11"/>
      <c r="G31" s="11"/>
      <c r="H31" s="11"/>
      <c r="I31" s="11"/>
      <c r="J31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9"/>
  <sheetViews>
    <sheetView zoomScale="60" zoomScaleNormal="60" workbookViewId="0">
      <selection activeCell="F30" sqref="F30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177">
        <v>14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4"/>
      <c r="B4" s="162"/>
      <c r="C4" s="194" t="s">
        <v>45</v>
      </c>
      <c r="D4" s="198"/>
      <c r="E4" s="251"/>
      <c r="F4" s="194"/>
      <c r="G4" s="942"/>
      <c r="H4" s="388" t="s">
        <v>26</v>
      </c>
      <c r="I4" s="389"/>
      <c r="J4" s="390"/>
      <c r="K4" s="494" t="s">
        <v>27</v>
      </c>
      <c r="L4" s="1032" t="s">
        <v>28</v>
      </c>
      <c r="M4" s="1033"/>
      <c r="N4" s="1033"/>
      <c r="O4" s="1050"/>
      <c r="P4" s="1032" t="s">
        <v>29</v>
      </c>
      <c r="Q4" s="1035"/>
      <c r="R4" s="1035"/>
      <c r="S4" s="1036"/>
    </row>
    <row r="5" spans="1:21" s="20" customFormat="1" ht="28.5" customHeight="1" thickBot="1" x14ac:dyDescent="0.35">
      <c r="A5" s="215" t="s">
        <v>0</v>
      </c>
      <c r="B5" s="163"/>
      <c r="C5" s="195" t="s">
        <v>46</v>
      </c>
      <c r="D5" s="199" t="s">
        <v>47</v>
      </c>
      <c r="E5" s="156" t="s">
        <v>44</v>
      </c>
      <c r="F5" s="195" t="s">
        <v>30</v>
      </c>
      <c r="G5" s="195" t="s">
        <v>43</v>
      </c>
      <c r="H5" s="391" t="s">
        <v>31</v>
      </c>
      <c r="I5" s="14" t="s">
        <v>32</v>
      </c>
      <c r="J5" s="121" t="s">
        <v>33</v>
      </c>
      <c r="K5" s="495" t="s">
        <v>34</v>
      </c>
      <c r="L5" s="391" t="s">
        <v>35</v>
      </c>
      <c r="M5" s="14" t="s">
        <v>36</v>
      </c>
      <c r="N5" s="14" t="s">
        <v>37</v>
      </c>
      <c r="O5" s="941" t="s">
        <v>38</v>
      </c>
      <c r="P5" s="391" t="s">
        <v>39</v>
      </c>
      <c r="Q5" s="14" t="s">
        <v>40</v>
      </c>
      <c r="R5" s="14" t="s">
        <v>41</v>
      </c>
      <c r="S5" s="121" t="s">
        <v>42</v>
      </c>
    </row>
    <row r="6" spans="1:21" s="20" customFormat="1" ht="26.4" customHeight="1" x14ac:dyDescent="0.3">
      <c r="A6" s="164" t="s">
        <v>6</v>
      </c>
      <c r="B6" s="211"/>
      <c r="C6" s="211">
        <v>25</v>
      </c>
      <c r="D6" s="257" t="s">
        <v>23</v>
      </c>
      <c r="E6" s="571" t="s">
        <v>58</v>
      </c>
      <c r="F6" s="527">
        <v>150</v>
      </c>
      <c r="G6" s="694"/>
      <c r="H6" s="352">
        <v>0.6</v>
      </c>
      <c r="I6" s="17">
        <v>0.45</v>
      </c>
      <c r="J6" s="60">
        <v>12.3</v>
      </c>
      <c r="K6" s="374">
        <v>54.9</v>
      </c>
      <c r="L6" s="352">
        <v>0.03</v>
      </c>
      <c r="M6" s="17">
        <v>7.5</v>
      </c>
      <c r="N6" s="17">
        <v>0.01</v>
      </c>
      <c r="O6" s="22">
        <v>0</v>
      </c>
      <c r="P6" s="352">
        <v>28.5</v>
      </c>
      <c r="Q6" s="17">
        <v>24</v>
      </c>
      <c r="R6" s="17">
        <v>18</v>
      </c>
      <c r="S6" s="60">
        <v>3.45</v>
      </c>
    </row>
    <row r="7" spans="1:21" s="48" customFormat="1" ht="26.4" customHeight="1" x14ac:dyDescent="0.3">
      <c r="A7" s="216"/>
      <c r="B7" s="236" t="s">
        <v>99</v>
      </c>
      <c r="C7" s="269">
        <v>91</v>
      </c>
      <c r="D7" s="253" t="s">
        <v>130</v>
      </c>
      <c r="E7" s="235" t="s">
        <v>131</v>
      </c>
      <c r="F7" s="243">
        <v>90</v>
      </c>
      <c r="G7" s="836"/>
      <c r="H7" s="485">
        <v>17.82</v>
      </c>
      <c r="I7" s="96">
        <v>11.97</v>
      </c>
      <c r="J7" s="97">
        <v>8.2799999999999994</v>
      </c>
      <c r="K7" s="837">
        <v>211.77</v>
      </c>
      <c r="L7" s="485">
        <v>0.36</v>
      </c>
      <c r="M7" s="96">
        <v>0.09</v>
      </c>
      <c r="N7" s="96">
        <v>0</v>
      </c>
      <c r="O7" s="169">
        <v>0.44</v>
      </c>
      <c r="P7" s="485">
        <v>54.18</v>
      </c>
      <c r="Q7" s="96">
        <v>117.54</v>
      </c>
      <c r="R7" s="96">
        <v>24.85</v>
      </c>
      <c r="S7" s="97">
        <v>1.6</v>
      </c>
    </row>
    <row r="8" spans="1:21" s="48" customFormat="1" ht="26.4" customHeight="1" x14ac:dyDescent="0.3">
      <c r="A8" s="216"/>
      <c r="B8" s="238" t="s">
        <v>101</v>
      </c>
      <c r="C8" s="270">
        <v>89</v>
      </c>
      <c r="D8" s="254" t="s">
        <v>114</v>
      </c>
      <c r="E8" s="240" t="s">
        <v>132</v>
      </c>
      <c r="F8" s="244">
        <v>90</v>
      </c>
      <c r="G8" s="1007"/>
      <c r="H8" s="701">
        <v>16.920000000000002</v>
      </c>
      <c r="I8" s="131">
        <v>6.39</v>
      </c>
      <c r="J8" s="702">
        <v>3.42</v>
      </c>
      <c r="K8" s="986">
        <v>138.78</v>
      </c>
      <c r="L8" s="701">
        <v>0.05</v>
      </c>
      <c r="M8" s="131">
        <v>1</v>
      </c>
      <c r="N8" s="131">
        <v>0</v>
      </c>
      <c r="O8" s="132">
        <v>0.34</v>
      </c>
      <c r="P8" s="701">
        <v>17.02</v>
      </c>
      <c r="Q8" s="131">
        <v>127.1</v>
      </c>
      <c r="R8" s="131">
        <v>23.09</v>
      </c>
      <c r="S8" s="702">
        <v>1.29</v>
      </c>
    </row>
    <row r="9" spans="1:21" s="48" customFormat="1" ht="26.4" customHeight="1" x14ac:dyDescent="0.3">
      <c r="A9" s="216"/>
      <c r="B9" s="237"/>
      <c r="C9" s="208">
        <v>51</v>
      </c>
      <c r="D9" s="1002" t="s">
        <v>79</v>
      </c>
      <c r="E9" s="1005" t="s">
        <v>133</v>
      </c>
      <c r="F9" s="422">
        <v>150</v>
      </c>
      <c r="G9" s="246"/>
      <c r="H9" s="499">
        <v>3.3</v>
      </c>
      <c r="I9" s="33">
        <v>3.9</v>
      </c>
      <c r="J9" s="67">
        <v>25.65</v>
      </c>
      <c r="K9" s="497">
        <v>151.35</v>
      </c>
      <c r="L9" s="499">
        <v>0.15</v>
      </c>
      <c r="M9" s="33">
        <v>21</v>
      </c>
      <c r="N9" s="33">
        <v>0</v>
      </c>
      <c r="O9" s="34">
        <v>1.1399999999999999</v>
      </c>
      <c r="P9" s="499">
        <v>14.01</v>
      </c>
      <c r="Q9" s="33">
        <v>78.63</v>
      </c>
      <c r="R9" s="33">
        <v>29.37</v>
      </c>
      <c r="S9" s="67">
        <v>1.32</v>
      </c>
    </row>
    <row r="10" spans="1:21" s="48" customFormat="1" ht="36" customHeight="1" x14ac:dyDescent="0.3">
      <c r="A10" s="216"/>
      <c r="B10" s="224"/>
      <c r="C10" s="209">
        <v>219</v>
      </c>
      <c r="D10" s="925" t="s">
        <v>129</v>
      </c>
      <c r="E10" s="604" t="s">
        <v>66</v>
      </c>
      <c r="F10" s="421">
        <v>200</v>
      </c>
      <c r="G10" s="248"/>
      <c r="H10" s="352">
        <v>0.26</v>
      </c>
      <c r="I10" s="17">
        <v>0</v>
      </c>
      <c r="J10" s="60">
        <v>15.76</v>
      </c>
      <c r="K10" s="375">
        <v>62</v>
      </c>
      <c r="L10" s="352">
        <v>0</v>
      </c>
      <c r="M10" s="17">
        <v>4.4000000000000004</v>
      </c>
      <c r="N10" s="17">
        <v>0</v>
      </c>
      <c r="O10" s="22">
        <v>0.32</v>
      </c>
      <c r="P10" s="352">
        <v>0.4</v>
      </c>
      <c r="Q10" s="17">
        <v>0</v>
      </c>
      <c r="R10" s="17">
        <v>0</v>
      </c>
      <c r="S10" s="60">
        <v>0.04</v>
      </c>
    </row>
    <row r="11" spans="1:21" s="48" customFormat="1" ht="26.4" customHeight="1" x14ac:dyDescent="0.3">
      <c r="A11" s="216"/>
      <c r="B11" s="207"/>
      <c r="C11" s="209">
        <v>119</v>
      </c>
      <c r="D11" s="257" t="s">
        <v>15</v>
      </c>
      <c r="E11" s="221" t="s">
        <v>67</v>
      </c>
      <c r="F11" s="197">
        <v>30</v>
      </c>
      <c r="G11" s="888"/>
      <c r="H11" s="352">
        <v>2.13</v>
      </c>
      <c r="I11" s="17">
        <v>0.21</v>
      </c>
      <c r="J11" s="60">
        <v>13.26</v>
      </c>
      <c r="K11" s="375">
        <v>72</v>
      </c>
      <c r="L11" s="352">
        <v>0.03</v>
      </c>
      <c r="M11" s="17">
        <v>0</v>
      </c>
      <c r="N11" s="17">
        <v>0</v>
      </c>
      <c r="O11" s="22">
        <v>0.05</v>
      </c>
      <c r="P11" s="352">
        <v>11.1</v>
      </c>
      <c r="Q11" s="17">
        <v>65.400000000000006</v>
      </c>
      <c r="R11" s="17">
        <v>19.5</v>
      </c>
      <c r="S11" s="60">
        <v>0.84</v>
      </c>
      <c r="T11" s="49"/>
      <c r="U11" s="50"/>
    </row>
    <row r="12" spans="1:21" s="48" customFormat="1" ht="26.4" customHeight="1" x14ac:dyDescent="0.3">
      <c r="A12" s="216"/>
      <c r="B12" s="225"/>
      <c r="C12" s="206">
        <v>120</v>
      </c>
      <c r="D12" s="257" t="s">
        <v>16</v>
      </c>
      <c r="E12" s="221" t="s">
        <v>22</v>
      </c>
      <c r="F12" s="197">
        <v>20</v>
      </c>
      <c r="G12" s="888"/>
      <c r="H12" s="352">
        <v>1.1399999999999999</v>
      </c>
      <c r="I12" s="17">
        <v>0.22</v>
      </c>
      <c r="J12" s="60">
        <v>7.44</v>
      </c>
      <c r="K12" s="375">
        <v>36.26</v>
      </c>
      <c r="L12" s="352">
        <v>0.02</v>
      </c>
      <c r="M12" s="17">
        <v>0.08</v>
      </c>
      <c r="N12" s="17">
        <v>0</v>
      </c>
      <c r="O12" s="22">
        <v>0.06</v>
      </c>
      <c r="P12" s="352">
        <v>6.8</v>
      </c>
      <c r="Q12" s="17">
        <v>24</v>
      </c>
      <c r="R12" s="17">
        <v>8.1999999999999993</v>
      </c>
      <c r="S12" s="60">
        <v>0.46</v>
      </c>
    </row>
    <row r="13" spans="1:21" s="48" customFormat="1" ht="26.4" customHeight="1" x14ac:dyDescent="0.3">
      <c r="A13" s="216"/>
      <c r="B13" s="236" t="s">
        <v>99</v>
      </c>
      <c r="C13" s="269"/>
      <c r="D13" s="253"/>
      <c r="E13" s="917" t="s">
        <v>24</v>
      </c>
      <c r="F13" s="482">
        <f>F6+F7+F9+F10+F11+F12</f>
        <v>640</v>
      </c>
      <c r="G13" s="276"/>
      <c r="H13" s="298">
        <f t="shared" ref="H13:S13" si="0">H6+H7+H9+H10+H11+H12</f>
        <v>25.250000000000004</v>
      </c>
      <c r="I13" s="26">
        <f t="shared" si="0"/>
        <v>16.75</v>
      </c>
      <c r="J13" s="98">
        <f t="shared" si="0"/>
        <v>82.69</v>
      </c>
      <c r="K13" s="482">
        <f t="shared" si="0"/>
        <v>588.28</v>
      </c>
      <c r="L13" s="298">
        <f t="shared" si="0"/>
        <v>0.59000000000000008</v>
      </c>
      <c r="M13" s="26">
        <f t="shared" si="0"/>
        <v>33.07</v>
      </c>
      <c r="N13" s="26">
        <f t="shared" si="0"/>
        <v>0.01</v>
      </c>
      <c r="O13" s="168">
        <f t="shared" si="0"/>
        <v>2.0099999999999998</v>
      </c>
      <c r="P13" s="298">
        <f t="shared" si="0"/>
        <v>114.99000000000001</v>
      </c>
      <c r="Q13" s="26">
        <f t="shared" si="0"/>
        <v>309.57000000000005</v>
      </c>
      <c r="R13" s="26">
        <f t="shared" si="0"/>
        <v>99.92</v>
      </c>
      <c r="S13" s="98">
        <f t="shared" si="0"/>
        <v>7.7100000000000009</v>
      </c>
    </row>
    <row r="14" spans="1:21" s="48" customFormat="1" ht="26.4" customHeight="1" x14ac:dyDescent="0.3">
      <c r="A14" s="216"/>
      <c r="B14" s="238" t="s">
        <v>101</v>
      </c>
      <c r="C14" s="270"/>
      <c r="D14" s="254"/>
      <c r="E14" s="916" t="s">
        <v>24</v>
      </c>
      <c r="F14" s="766">
        <f>F6+F8+F9+F10+F11+F12</f>
        <v>640</v>
      </c>
      <c r="G14" s="277"/>
      <c r="H14" s="486">
        <f t="shared" ref="H14:S14" si="1">H6+H8+H9+H10+H11+H12</f>
        <v>24.350000000000005</v>
      </c>
      <c r="I14" s="81">
        <f t="shared" si="1"/>
        <v>11.170000000000002</v>
      </c>
      <c r="J14" s="126">
        <f t="shared" si="1"/>
        <v>77.83</v>
      </c>
      <c r="K14" s="669">
        <f>K6+K8+K9+K10+K11+K12</f>
        <v>515.29</v>
      </c>
      <c r="L14" s="486">
        <f t="shared" si="1"/>
        <v>0.28000000000000003</v>
      </c>
      <c r="M14" s="81">
        <f t="shared" si="1"/>
        <v>33.979999999999997</v>
      </c>
      <c r="N14" s="81">
        <f t="shared" si="1"/>
        <v>0.01</v>
      </c>
      <c r="O14" s="760">
        <f t="shared" si="1"/>
        <v>1.9100000000000001</v>
      </c>
      <c r="P14" s="486">
        <f t="shared" si="1"/>
        <v>77.829999999999984</v>
      </c>
      <c r="Q14" s="81">
        <f t="shared" si="1"/>
        <v>319.13</v>
      </c>
      <c r="R14" s="81">
        <f t="shared" si="1"/>
        <v>98.160000000000011</v>
      </c>
      <c r="S14" s="126">
        <f t="shared" si="1"/>
        <v>7.4</v>
      </c>
    </row>
    <row r="15" spans="1:21" s="48" customFormat="1" ht="26.4" customHeight="1" x14ac:dyDescent="0.3">
      <c r="A15" s="216"/>
      <c r="B15" s="236" t="s">
        <v>99</v>
      </c>
      <c r="C15" s="269"/>
      <c r="D15" s="253"/>
      <c r="E15" s="747" t="s">
        <v>25</v>
      </c>
      <c r="F15" s="243"/>
      <c r="G15" s="836"/>
      <c r="H15" s="485"/>
      <c r="I15" s="96"/>
      <c r="J15" s="97"/>
      <c r="K15" s="627">
        <f>K13/23.5</f>
        <v>25.033191489361702</v>
      </c>
      <c r="L15" s="485"/>
      <c r="M15" s="96"/>
      <c r="N15" s="96"/>
      <c r="O15" s="169"/>
      <c r="P15" s="485"/>
      <c r="Q15" s="96"/>
      <c r="R15" s="96"/>
      <c r="S15" s="97"/>
    </row>
    <row r="16" spans="1:21" s="48" customFormat="1" ht="26.4" customHeight="1" thickBot="1" x14ac:dyDescent="0.35">
      <c r="A16" s="217"/>
      <c r="B16" s="238" t="s">
        <v>101</v>
      </c>
      <c r="C16" s="273"/>
      <c r="D16" s="1004"/>
      <c r="E16" s="1006" t="s">
        <v>25</v>
      </c>
      <c r="F16" s="245"/>
      <c r="G16" s="852"/>
      <c r="H16" s="487"/>
      <c r="I16" s="241"/>
      <c r="J16" s="242"/>
      <c r="K16" s="671">
        <f>K14/23.5</f>
        <v>21.927234042553192</v>
      </c>
      <c r="L16" s="487"/>
      <c r="M16" s="241"/>
      <c r="N16" s="241"/>
      <c r="O16" s="278"/>
      <c r="P16" s="487"/>
      <c r="Q16" s="241"/>
      <c r="R16" s="241"/>
      <c r="S16" s="242"/>
    </row>
    <row r="17" spans="1:21" s="20" customFormat="1" ht="36" customHeight="1" x14ac:dyDescent="0.3">
      <c r="A17" s="218" t="s">
        <v>7</v>
      </c>
      <c r="B17" s="228"/>
      <c r="C17" s="322">
        <v>137</v>
      </c>
      <c r="D17" s="320" t="s">
        <v>23</v>
      </c>
      <c r="E17" s="408" t="s">
        <v>103</v>
      </c>
      <c r="F17" s="197">
        <v>100</v>
      </c>
      <c r="G17" s="326"/>
      <c r="H17" s="71">
        <v>0.9</v>
      </c>
      <c r="I17" s="53">
        <v>0</v>
      </c>
      <c r="J17" s="72">
        <v>8.6</v>
      </c>
      <c r="K17" s="284">
        <v>38</v>
      </c>
      <c r="L17" s="378">
        <v>0.06</v>
      </c>
      <c r="M17" s="53">
        <v>38</v>
      </c>
      <c r="N17" s="53">
        <v>0.06</v>
      </c>
      <c r="O17" s="323">
        <v>0</v>
      </c>
      <c r="P17" s="71">
        <v>35</v>
      </c>
      <c r="Q17" s="53">
        <v>17</v>
      </c>
      <c r="R17" s="53">
        <v>11</v>
      </c>
      <c r="S17" s="323">
        <v>0.1</v>
      </c>
      <c r="T17" s="48"/>
      <c r="U17" s="48"/>
    </row>
    <row r="18" spans="1:21" s="20" customFormat="1" ht="26.4" customHeight="1" x14ac:dyDescent="0.3">
      <c r="A18" s="164"/>
      <c r="B18" s="208"/>
      <c r="C18" s="208">
        <v>34</v>
      </c>
      <c r="D18" s="1002" t="s">
        <v>9</v>
      </c>
      <c r="E18" s="643" t="s">
        <v>104</v>
      </c>
      <c r="F18" s="422">
        <v>200</v>
      </c>
      <c r="G18" s="208"/>
      <c r="H18" s="127">
        <v>9</v>
      </c>
      <c r="I18" s="13">
        <v>5.6</v>
      </c>
      <c r="J18" s="27">
        <v>13.8</v>
      </c>
      <c r="K18" s="209">
        <v>141</v>
      </c>
      <c r="L18" s="353">
        <v>0.24</v>
      </c>
      <c r="M18" s="13">
        <v>1.1599999999999999</v>
      </c>
      <c r="N18" s="13">
        <v>0</v>
      </c>
      <c r="O18" s="65">
        <v>0.18</v>
      </c>
      <c r="P18" s="127">
        <v>45.56</v>
      </c>
      <c r="Q18" s="13">
        <v>86.52</v>
      </c>
      <c r="R18" s="13">
        <v>28.94</v>
      </c>
      <c r="S18" s="65">
        <v>2.16</v>
      </c>
      <c r="T18" s="128"/>
      <c r="U18" s="128"/>
    </row>
    <row r="19" spans="1:21" s="48" customFormat="1" ht="26.4" customHeight="1" x14ac:dyDescent="0.3">
      <c r="A19" s="165"/>
      <c r="B19" s="181"/>
      <c r="C19" s="207">
        <v>81</v>
      </c>
      <c r="D19" s="305" t="s">
        <v>10</v>
      </c>
      <c r="E19" s="232" t="s">
        <v>94</v>
      </c>
      <c r="F19" s="423">
        <v>90</v>
      </c>
      <c r="G19" s="207"/>
      <c r="H19" s="23">
        <v>22.41</v>
      </c>
      <c r="I19" s="24">
        <v>15.3</v>
      </c>
      <c r="J19" s="25">
        <v>0.54</v>
      </c>
      <c r="K19" s="285">
        <v>229.77</v>
      </c>
      <c r="L19" s="411">
        <v>0.05</v>
      </c>
      <c r="M19" s="24">
        <v>1.24</v>
      </c>
      <c r="N19" s="24">
        <v>0.01</v>
      </c>
      <c r="O19" s="69">
        <v>1.4</v>
      </c>
      <c r="P19" s="23">
        <v>27.54</v>
      </c>
      <c r="Q19" s="24">
        <v>170.72</v>
      </c>
      <c r="R19" s="24">
        <v>21.15</v>
      </c>
      <c r="S19" s="69">
        <v>1.2</v>
      </c>
      <c r="T19" s="192"/>
      <c r="U19" s="192"/>
    </row>
    <row r="20" spans="1:21" s="48" customFormat="1" ht="26.4" customHeight="1" x14ac:dyDescent="0.3">
      <c r="A20" s="165"/>
      <c r="B20" s="181"/>
      <c r="C20" s="207">
        <v>65</v>
      </c>
      <c r="D20" s="925" t="s">
        <v>118</v>
      </c>
      <c r="E20" s="222" t="s">
        <v>63</v>
      </c>
      <c r="F20" s="197">
        <v>150</v>
      </c>
      <c r="G20" s="206"/>
      <c r="H20" s="148">
        <v>6.45</v>
      </c>
      <c r="I20" s="149">
        <v>4.05</v>
      </c>
      <c r="J20" s="150">
        <v>40.200000000000003</v>
      </c>
      <c r="K20" s="286">
        <v>223.65</v>
      </c>
      <c r="L20" s="958">
        <v>7.0000000000000007E-2</v>
      </c>
      <c r="M20" s="149">
        <v>0</v>
      </c>
      <c r="N20" s="149">
        <v>0</v>
      </c>
      <c r="O20" s="154">
        <v>2.0699999999999998</v>
      </c>
      <c r="P20" s="148">
        <v>13.05</v>
      </c>
      <c r="Q20" s="149">
        <v>58.33</v>
      </c>
      <c r="R20" s="149">
        <v>22.53</v>
      </c>
      <c r="S20" s="154">
        <v>1.24</v>
      </c>
      <c r="T20" s="193"/>
      <c r="U20" s="192"/>
    </row>
    <row r="21" spans="1:21" s="20" customFormat="1" ht="33.75" customHeight="1" x14ac:dyDescent="0.3">
      <c r="A21" s="166"/>
      <c r="B21" s="208"/>
      <c r="C21" s="206">
        <v>101</v>
      </c>
      <c r="D21" s="925" t="s">
        <v>20</v>
      </c>
      <c r="E21" s="604" t="s">
        <v>84</v>
      </c>
      <c r="F21" s="527">
        <v>200</v>
      </c>
      <c r="G21" s="221"/>
      <c r="H21" s="21">
        <v>0.8</v>
      </c>
      <c r="I21" s="17">
        <v>0</v>
      </c>
      <c r="J21" s="22">
        <v>24.6</v>
      </c>
      <c r="K21" s="282">
        <v>101.2</v>
      </c>
      <c r="L21" s="352">
        <v>0</v>
      </c>
      <c r="M21" s="17">
        <v>140</v>
      </c>
      <c r="N21" s="17">
        <v>0</v>
      </c>
      <c r="O21" s="60">
        <v>0.76</v>
      </c>
      <c r="P21" s="21">
        <v>21.6</v>
      </c>
      <c r="Q21" s="17">
        <v>3.4</v>
      </c>
      <c r="R21" s="17">
        <v>3.4</v>
      </c>
      <c r="S21" s="60">
        <v>0.66</v>
      </c>
      <c r="T21" s="128"/>
      <c r="U21" s="128"/>
    </row>
    <row r="22" spans="1:21" s="20" customFormat="1" ht="26.4" customHeight="1" x14ac:dyDescent="0.3">
      <c r="A22" s="166"/>
      <c r="B22" s="209"/>
      <c r="C22" s="209">
        <v>119</v>
      </c>
      <c r="D22" s="925" t="s">
        <v>15</v>
      </c>
      <c r="E22" s="222" t="s">
        <v>67</v>
      </c>
      <c r="F22" s="158">
        <v>30</v>
      </c>
      <c r="G22" s="207"/>
      <c r="H22" s="23">
        <v>2.13</v>
      </c>
      <c r="I22" s="24">
        <v>0.21</v>
      </c>
      <c r="J22" s="25">
        <v>13.26</v>
      </c>
      <c r="K22" s="409">
        <v>72</v>
      </c>
      <c r="L22" s="411">
        <v>0.03</v>
      </c>
      <c r="M22" s="24">
        <v>0</v>
      </c>
      <c r="N22" s="24">
        <v>0</v>
      </c>
      <c r="O22" s="69">
        <v>0.05</v>
      </c>
      <c r="P22" s="23">
        <v>11.1</v>
      </c>
      <c r="Q22" s="24">
        <v>65.400000000000006</v>
      </c>
      <c r="R22" s="24">
        <v>19.5</v>
      </c>
      <c r="S22" s="69">
        <v>0.84</v>
      </c>
      <c r="T22" s="128"/>
      <c r="U22" s="128"/>
    </row>
    <row r="23" spans="1:21" s="20" customFormat="1" ht="26.4" customHeight="1" x14ac:dyDescent="0.3">
      <c r="A23" s="166"/>
      <c r="B23" s="209"/>
      <c r="C23" s="206">
        <v>120</v>
      </c>
      <c r="D23" s="925" t="s">
        <v>16</v>
      </c>
      <c r="E23" s="222" t="s">
        <v>55</v>
      </c>
      <c r="F23" s="158">
        <v>20</v>
      </c>
      <c r="G23" s="207"/>
      <c r="H23" s="23">
        <v>1.1399999999999999</v>
      </c>
      <c r="I23" s="24">
        <v>0.22</v>
      </c>
      <c r="J23" s="25">
        <v>7.44</v>
      </c>
      <c r="K23" s="409">
        <v>36.26</v>
      </c>
      <c r="L23" s="411">
        <v>0.02</v>
      </c>
      <c r="M23" s="24">
        <v>0.08</v>
      </c>
      <c r="N23" s="24">
        <v>0</v>
      </c>
      <c r="O23" s="69">
        <v>0.06</v>
      </c>
      <c r="P23" s="23">
        <v>6.8</v>
      </c>
      <c r="Q23" s="24">
        <v>24</v>
      </c>
      <c r="R23" s="24">
        <v>8.1999999999999993</v>
      </c>
      <c r="S23" s="69">
        <v>0.46</v>
      </c>
      <c r="T23" s="128"/>
      <c r="U23" s="128"/>
    </row>
    <row r="24" spans="1:21" s="48" customFormat="1" ht="26.4" customHeight="1" x14ac:dyDescent="0.3">
      <c r="A24" s="165"/>
      <c r="B24" s="181"/>
      <c r="C24" s="212"/>
      <c r="D24" s="1003"/>
      <c r="E24" s="230" t="s">
        <v>24</v>
      </c>
      <c r="F24" s="642">
        <f>SUM(F17:F23)</f>
        <v>790</v>
      </c>
      <c r="G24" s="212"/>
      <c r="H24" s="152">
        <f t="shared" ref="H24:S24" si="2">SUM(H17:H23)</f>
        <v>42.830000000000005</v>
      </c>
      <c r="I24" s="151">
        <f t="shared" si="2"/>
        <v>25.38</v>
      </c>
      <c r="J24" s="279">
        <f t="shared" si="2"/>
        <v>108.44000000000001</v>
      </c>
      <c r="K24" s="648">
        <f t="shared" si="2"/>
        <v>841.88</v>
      </c>
      <c r="L24" s="302">
        <f t="shared" si="2"/>
        <v>0.47</v>
      </c>
      <c r="M24" s="151">
        <f t="shared" si="2"/>
        <v>180.48000000000002</v>
      </c>
      <c r="N24" s="151">
        <f t="shared" si="2"/>
        <v>6.9999999999999993E-2</v>
      </c>
      <c r="O24" s="153">
        <f t="shared" si="2"/>
        <v>4.5199999999999987</v>
      </c>
      <c r="P24" s="152">
        <f t="shared" si="2"/>
        <v>160.65</v>
      </c>
      <c r="Q24" s="151">
        <f t="shared" si="2"/>
        <v>425.37</v>
      </c>
      <c r="R24" s="151">
        <f t="shared" si="2"/>
        <v>114.72000000000001</v>
      </c>
      <c r="S24" s="153">
        <f t="shared" si="2"/>
        <v>6.66</v>
      </c>
    </row>
    <row r="25" spans="1:21" s="48" customFormat="1" ht="26.4" customHeight="1" thickBot="1" x14ac:dyDescent="0.35">
      <c r="A25" s="219"/>
      <c r="B25" s="182"/>
      <c r="C25" s="213"/>
      <c r="D25" s="321"/>
      <c r="E25" s="231" t="s">
        <v>25</v>
      </c>
      <c r="F25" s="307"/>
      <c r="G25" s="210"/>
      <c r="H25" s="229"/>
      <c r="I25" s="75"/>
      <c r="J25" s="196"/>
      <c r="K25" s="288">
        <f>K24/23.5</f>
        <v>35.824680851063832</v>
      </c>
      <c r="L25" s="303"/>
      <c r="M25" s="75"/>
      <c r="N25" s="75"/>
      <c r="O25" s="174"/>
      <c r="P25" s="229"/>
      <c r="Q25" s="75"/>
      <c r="R25" s="75"/>
      <c r="S25" s="174"/>
    </row>
    <row r="26" spans="1:21" x14ac:dyDescent="0.3">
      <c r="A26" s="2"/>
      <c r="B26" s="4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1" ht="18" x14ac:dyDescent="0.3">
      <c r="A27" s="88" t="s">
        <v>81</v>
      </c>
      <c r="B27" s="171"/>
      <c r="C27" s="89"/>
      <c r="D27" s="76"/>
      <c r="E27" s="30"/>
      <c r="F27" s="31"/>
      <c r="G27" s="11"/>
      <c r="H27" s="9"/>
      <c r="I27" s="11"/>
      <c r="J27" s="11"/>
    </row>
    <row r="28" spans="1:21" ht="18" x14ac:dyDescent="0.3">
      <c r="A28" s="85" t="s">
        <v>82</v>
      </c>
      <c r="B28" s="172"/>
      <c r="C28" s="86"/>
      <c r="D28" s="87"/>
      <c r="E28" s="30"/>
      <c r="F28" s="31"/>
      <c r="G28" s="11"/>
      <c r="H28" s="11"/>
      <c r="I28" s="11"/>
      <c r="J28" s="11"/>
    </row>
    <row r="29" spans="1:21" ht="18" x14ac:dyDescent="0.3">
      <c r="D29" s="11"/>
      <c r="E29" s="30"/>
      <c r="F29" s="31"/>
      <c r="G29" s="11"/>
      <c r="H29" s="11"/>
      <c r="I29" s="11"/>
      <c r="J29" s="11"/>
    </row>
    <row r="30" spans="1:21" ht="18" x14ac:dyDescent="0.3">
      <c r="D30" s="11"/>
      <c r="E30" s="30"/>
      <c r="F30" s="31"/>
      <c r="G30" s="11"/>
      <c r="H30" s="11"/>
      <c r="I30" s="11"/>
      <c r="J30" s="11"/>
    </row>
    <row r="32" spans="1:21" ht="18" x14ac:dyDescent="0.3">
      <c r="D32" s="11"/>
      <c r="E32" s="30"/>
      <c r="F32" s="3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7"/>
  <sheetViews>
    <sheetView zoomScale="60" zoomScaleNormal="60" workbookViewId="0">
      <selection activeCell="F30" sqref="F30"/>
    </sheetView>
  </sheetViews>
  <sheetFormatPr defaultRowHeight="14.4" x14ac:dyDescent="0.3"/>
  <cols>
    <col min="1" max="1" width="18.44140625" customWidth="1"/>
    <col min="2" max="2" width="16.88671875" customWidth="1"/>
    <col min="3" max="3" width="15.6640625" style="5" customWidth="1"/>
    <col min="4" max="4" width="24.44140625" customWidth="1"/>
    <col min="5" max="5" width="64.4414062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B2" s="6" t="s">
        <v>1</v>
      </c>
      <c r="C2" s="7"/>
      <c r="D2" s="6" t="s">
        <v>3</v>
      </c>
      <c r="E2" s="6"/>
      <c r="F2" s="8" t="s">
        <v>2</v>
      </c>
      <c r="G2" s="177">
        <v>15</v>
      </c>
      <c r="H2" s="6"/>
      <c r="K2" s="8"/>
      <c r="L2" s="7"/>
      <c r="M2" s="1"/>
      <c r="N2" s="2"/>
    </row>
    <row r="3" spans="1:21" ht="15" thickBot="1" x14ac:dyDescent="0.35"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198" t="s">
        <v>204</v>
      </c>
      <c r="B4" s="214"/>
      <c r="C4" s="698" t="s">
        <v>45</v>
      </c>
      <c r="D4" s="198"/>
      <c r="E4" s="251"/>
      <c r="F4" s="698"/>
      <c r="G4" s="697"/>
      <c r="H4" s="376" t="s">
        <v>26</v>
      </c>
      <c r="I4" s="108"/>
      <c r="J4" s="377"/>
      <c r="K4" s="494" t="s">
        <v>27</v>
      </c>
      <c r="L4" s="1041" t="s">
        <v>28</v>
      </c>
      <c r="M4" s="1042"/>
      <c r="N4" s="1042"/>
      <c r="O4" s="1043"/>
      <c r="P4" s="1044" t="s">
        <v>29</v>
      </c>
      <c r="Q4" s="1044"/>
      <c r="R4" s="1044"/>
      <c r="S4" s="1045"/>
    </row>
    <row r="5" spans="1:21" s="20" customFormat="1" ht="28.5" customHeight="1" thickBot="1" x14ac:dyDescent="0.35">
      <c r="A5" s="815"/>
      <c r="B5" s="215" t="s">
        <v>203</v>
      </c>
      <c r="C5" s="163" t="s">
        <v>46</v>
      </c>
      <c r="D5" s="334" t="s">
        <v>47</v>
      </c>
      <c r="E5" s="156" t="s">
        <v>44</v>
      </c>
      <c r="F5" s="163" t="s">
        <v>30</v>
      </c>
      <c r="G5" s="156" t="s">
        <v>43</v>
      </c>
      <c r="H5" s="351" t="s">
        <v>31</v>
      </c>
      <c r="I5" s="116" t="s">
        <v>32</v>
      </c>
      <c r="J5" s="118" t="s">
        <v>33</v>
      </c>
      <c r="K5" s="495" t="s">
        <v>34</v>
      </c>
      <c r="L5" s="351" t="s">
        <v>35</v>
      </c>
      <c r="M5" s="116" t="s">
        <v>36</v>
      </c>
      <c r="N5" s="116" t="s">
        <v>37</v>
      </c>
      <c r="O5" s="118" t="s">
        <v>38</v>
      </c>
      <c r="P5" s="115" t="s">
        <v>39</v>
      </c>
      <c r="Q5" s="116" t="s">
        <v>40</v>
      </c>
      <c r="R5" s="116" t="s">
        <v>41</v>
      </c>
      <c r="S5" s="118" t="s">
        <v>42</v>
      </c>
    </row>
    <row r="6" spans="1:21" s="20" customFormat="1" ht="26.4" customHeight="1" x14ac:dyDescent="0.3">
      <c r="A6" s="233" t="s">
        <v>6</v>
      </c>
      <c r="B6" s="164"/>
      <c r="C6" s="322">
        <v>137</v>
      </c>
      <c r="D6" s="318" t="s">
        <v>23</v>
      </c>
      <c r="E6" s="320" t="s">
        <v>103</v>
      </c>
      <c r="F6" s="211">
        <v>150</v>
      </c>
      <c r="G6" s="370"/>
      <c r="H6" s="378">
        <v>1.35</v>
      </c>
      <c r="I6" s="53">
        <v>0</v>
      </c>
      <c r="J6" s="323">
        <v>12.9</v>
      </c>
      <c r="K6" s="729">
        <v>57</v>
      </c>
      <c r="L6" s="378">
        <v>0.09</v>
      </c>
      <c r="M6" s="53">
        <v>57</v>
      </c>
      <c r="N6" s="53">
        <v>0.09</v>
      </c>
      <c r="O6" s="323">
        <v>0</v>
      </c>
      <c r="P6" s="71">
        <v>52.5</v>
      </c>
      <c r="Q6" s="53">
        <v>25.5</v>
      </c>
      <c r="R6" s="53">
        <v>16.5</v>
      </c>
      <c r="S6" s="323">
        <v>0.15</v>
      </c>
    </row>
    <row r="7" spans="1:21" s="48" customFormat="1" ht="42.75" customHeight="1" x14ac:dyDescent="0.3">
      <c r="A7" s="816"/>
      <c r="B7" s="216"/>
      <c r="C7" s="207">
        <v>72</v>
      </c>
      <c r="D7" s="201" t="s">
        <v>136</v>
      </c>
      <c r="E7" s="264" t="s">
        <v>211</v>
      </c>
      <c r="F7" s="207">
        <v>150</v>
      </c>
      <c r="G7" s="306"/>
      <c r="H7" s="411">
        <v>21.9</v>
      </c>
      <c r="I7" s="24">
        <v>14.85</v>
      </c>
      <c r="J7" s="69">
        <v>34.799999999999997</v>
      </c>
      <c r="K7" s="410">
        <v>360</v>
      </c>
      <c r="L7" s="411">
        <v>0.05</v>
      </c>
      <c r="M7" s="24">
        <v>0.6</v>
      </c>
      <c r="N7" s="24">
        <v>0.2</v>
      </c>
      <c r="O7" s="69">
        <v>0.5</v>
      </c>
      <c r="P7" s="23">
        <v>159.9</v>
      </c>
      <c r="Q7" s="24">
        <v>238</v>
      </c>
      <c r="R7" s="24">
        <v>22.9</v>
      </c>
      <c r="S7" s="69">
        <v>1.3</v>
      </c>
    </row>
    <row r="8" spans="1:21" s="48" customFormat="1" ht="26.4" customHeight="1" x14ac:dyDescent="0.3">
      <c r="A8" s="816"/>
      <c r="B8" s="216"/>
      <c r="C8" s="207">
        <v>116</v>
      </c>
      <c r="D8" s="201" t="s">
        <v>78</v>
      </c>
      <c r="E8" s="305" t="s">
        <v>135</v>
      </c>
      <c r="F8" s="207">
        <v>200</v>
      </c>
      <c r="G8" s="306"/>
      <c r="H8" s="352">
        <v>3.2</v>
      </c>
      <c r="I8" s="17">
        <v>3.2</v>
      </c>
      <c r="J8" s="60">
        <v>14.6</v>
      </c>
      <c r="K8" s="374">
        <v>100.8</v>
      </c>
      <c r="L8" s="352">
        <v>6.5</v>
      </c>
      <c r="M8" s="17">
        <v>1.08</v>
      </c>
      <c r="N8" s="17">
        <v>0.02</v>
      </c>
      <c r="O8" s="60">
        <v>6.5</v>
      </c>
      <c r="P8" s="21">
        <v>178.44</v>
      </c>
      <c r="Q8" s="17">
        <v>136.9</v>
      </c>
      <c r="R8" s="17">
        <v>25.2</v>
      </c>
      <c r="S8" s="60">
        <v>0.42</v>
      </c>
    </row>
    <row r="9" spans="1:21" s="48" customFormat="1" ht="26.4" customHeight="1" x14ac:dyDescent="0.3">
      <c r="A9" s="816"/>
      <c r="B9" s="216"/>
      <c r="C9" s="209">
        <v>121</v>
      </c>
      <c r="D9" s="221" t="s">
        <v>15</v>
      </c>
      <c r="E9" s="252" t="s">
        <v>59</v>
      </c>
      <c r="F9" s="272">
        <v>20</v>
      </c>
      <c r="G9" s="197"/>
      <c r="H9" s="352">
        <v>1.44</v>
      </c>
      <c r="I9" s="17">
        <v>0.13</v>
      </c>
      <c r="J9" s="60">
        <v>9.83</v>
      </c>
      <c r="K9" s="374">
        <v>50.44</v>
      </c>
      <c r="L9" s="352">
        <v>0.04</v>
      </c>
      <c r="M9" s="17">
        <v>0</v>
      </c>
      <c r="N9" s="17">
        <v>0</v>
      </c>
      <c r="O9" s="60">
        <v>0.51</v>
      </c>
      <c r="P9" s="21">
        <v>7.5</v>
      </c>
      <c r="Q9" s="17">
        <v>24.6</v>
      </c>
      <c r="R9" s="17">
        <v>9.9</v>
      </c>
      <c r="S9" s="60">
        <v>0.45</v>
      </c>
    </row>
    <row r="10" spans="1:21" s="48" customFormat="1" ht="30" customHeight="1" x14ac:dyDescent="0.3">
      <c r="A10" s="816"/>
      <c r="B10" s="216"/>
      <c r="C10" s="206">
        <v>120</v>
      </c>
      <c r="D10" s="221" t="s">
        <v>16</v>
      </c>
      <c r="E10" s="265" t="s">
        <v>55</v>
      </c>
      <c r="F10" s="206">
        <v>20</v>
      </c>
      <c r="G10" s="197"/>
      <c r="H10" s="352">
        <v>1.1399999999999999</v>
      </c>
      <c r="I10" s="17">
        <v>0.22</v>
      </c>
      <c r="J10" s="60">
        <v>7.44</v>
      </c>
      <c r="K10" s="375">
        <v>36.26</v>
      </c>
      <c r="L10" s="352">
        <v>0.02</v>
      </c>
      <c r="M10" s="17">
        <v>0.08</v>
      </c>
      <c r="N10" s="17">
        <v>0</v>
      </c>
      <c r="O10" s="60">
        <v>0.06</v>
      </c>
      <c r="P10" s="21">
        <v>6.8</v>
      </c>
      <c r="Q10" s="17">
        <v>24</v>
      </c>
      <c r="R10" s="17">
        <v>8.1999999999999993</v>
      </c>
      <c r="S10" s="60">
        <v>0.46</v>
      </c>
    </row>
    <row r="11" spans="1:21" s="48" customFormat="1" ht="26.4" customHeight="1" x14ac:dyDescent="0.3">
      <c r="A11" s="816"/>
      <c r="B11" s="216"/>
      <c r="C11" s="312"/>
      <c r="D11" s="304"/>
      <c r="E11" s="266" t="s">
        <v>24</v>
      </c>
      <c r="F11" s="401">
        <f>SUM(F6:F10)</f>
        <v>540</v>
      </c>
      <c r="G11" s="609"/>
      <c r="H11" s="411">
        <f t="shared" ref="H11:S11" si="0">SUM(H6:H10)</f>
        <v>29.03</v>
      </c>
      <c r="I11" s="24">
        <f t="shared" si="0"/>
        <v>18.399999999999999</v>
      </c>
      <c r="J11" s="69">
        <f t="shared" si="0"/>
        <v>79.569999999999993</v>
      </c>
      <c r="K11" s="781">
        <f t="shared" si="0"/>
        <v>604.5</v>
      </c>
      <c r="L11" s="411">
        <f t="shared" si="0"/>
        <v>6.6999999999999993</v>
      </c>
      <c r="M11" s="24">
        <f t="shared" si="0"/>
        <v>58.76</v>
      </c>
      <c r="N11" s="24">
        <f t="shared" si="0"/>
        <v>0.31000000000000005</v>
      </c>
      <c r="O11" s="69">
        <f t="shared" si="0"/>
        <v>7.5699999999999994</v>
      </c>
      <c r="P11" s="23">
        <f t="shared" si="0"/>
        <v>405.14000000000004</v>
      </c>
      <c r="Q11" s="24">
        <f t="shared" si="0"/>
        <v>449</v>
      </c>
      <c r="R11" s="24">
        <f t="shared" si="0"/>
        <v>82.7</v>
      </c>
      <c r="S11" s="69">
        <f t="shared" si="0"/>
        <v>2.78</v>
      </c>
      <c r="T11" s="49"/>
      <c r="U11" s="50"/>
    </row>
    <row r="12" spans="1:21" s="48" customFormat="1" ht="26.4" customHeight="1" thickBot="1" x14ac:dyDescent="0.35">
      <c r="A12" s="816"/>
      <c r="B12" s="216"/>
      <c r="C12" s="212"/>
      <c r="D12" s="204"/>
      <c r="E12" s="778" t="s">
        <v>25</v>
      </c>
      <c r="F12" s="212"/>
      <c r="G12" s="780"/>
      <c r="H12" s="394"/>
      <c r="I12" s="395"/>
      <c r="J12" s="777"/>
      <c r="K12" s="782">
        <f>K11/23.5</f>
        <v>25.723404255319149</v>
      </c>
      <c r="L12" s="394"/>
      <c r="M12" s="395"/>
      <c r="N12" s="395"/>
      <c r="O12" s="777"/>
      <c r="P12" s="776"/>
      <c r="Q12" s="395"/>
      <c r="R12" s="395"/>
      <c r="S12" s="777"/>
    </row>
    <row r="13" spans="1:21" s="20" customFormat="1" ht="26.4" customHeight="1" x14ac:dyDescent="0.3">
      <c r="A13" s="233" t="s">
        <v>7</v>
      </c>
      <c r="B13" s="218"/>
      <c r="C13" s="211">
        <v>172</v>
      </c>
      <c r="D13" s="646" t="s">
        <v>8</v>
      </c>
      <c r="E13" s="364" t="s">
        <v>196</v>
      </c>
      <c r="F13" s="694">
        <v>60</v>
      </c>
      <c r="G13" s="889"/>
      <c r="H13" s="396">
        <v>1.86</v>
      </c>
      <c r="I13" s="56">
        <v>0.12</v>
      </c>
      <c r="J13" s="57">
        <v>4.26</v>
      </c>
      <c r="K13" s="498">
        <v>24.6</v>
      </c>
      <c r="L13" s="396">
        <v>0.06</v>
      </c>
      <c r="M13" s="56">
        <v>6</v>
      </c>
      <c r="N13" s="56">
        <v>0.18</v>
      </c>
      <c r="O13" s="64">
        <v>0</v>
      </c>
      <c r="P13" s="396">
        <v>9.6</v>
      </c>
      <c r="Q13" s="56">
        <v>31.8</v>
      </c>
      <c r="R13" s="56">
        <v>12.6</v>
      </c>
      <c r="S13" s="57">
        <v>0.42</v>
      </c>
      <c r="T13" s="48"/>
      <c r="U13" s="48"/>
    </row>
    <row r="14" spans="1:21" s="20" customFormat="1" ht="26.4" customHeight="1" x14ac:dyDescent="0.3">
      <c r="A14" s="815"/>
      <c r="B14" s="164"/>
      <c r="C14" s="207">
        <v>35</v>
      </c>
      <c r="D14" s="201" t="s">
        <v>140</v>
      </c>
      <c r="E14" s="264" t="s">
        <v>137</v>
      </c>
      <c r="F14" s="274">
        <v>200</v>
      </c>
      <c r="G14" s="158"/>
      <c r="H14" s="353">
        <v>4.8</v>
      </c>
      <c r="I14" s="13">
        <v>7.6</v>
      </c>
      <c r="J14" s="65">
        <v>9</v>
      </c>
      <c r="K14" s="159">
        <v>123.6</v>
      </c>
      <c r="L14" s="353">
        <v>0.04</v>
      </c>
      <c r="M14" s="13">
        <v>1.92</v>
      </c>
      <c r="N14" s="13">
        <v>0</v>
      </c>
      <c r="O14" s="27">
        <v>0.42</v>
      </c>
      <c r="P14" s="353">
        <v>32.18</v>
      </c>
      <c r="Q14" s="13">
        <v>49.14</v>
      </c>
      <c r="R14" s="13">
        <v>14.76</v>
      </c>
      <c r="S14" s="65">
        <v>0.64</v>
      </c>
      <c r="T14" s="128"/>
      <c r="U14" s="128"/>
    </row>
    <row r="15" spans="1:21" s="48" customFormat="1" ht="35.25" customHeight="1" x14ac:dyDescent="0.3">
      <c r="A15" s="816"/>
      <c r="B15" s="165"/>
      <c r="C15" s="207">
        <v>229</v>
      </c>
      <c r="D15" s="304" t="s">
        <v>10</v>
      </c>
      <c r="E15" s="264" t="s">
        <v>178</v>
      </c>
      <c r="F15" s="329">
        <v>90</v>
      </c>
      <c r="G15" s="158"/>
      <c r="H15" s="411">
        <v>21.66</v>
      </c>
      <c r="I15" s="24">
        <v>11.7</v>
      </c>
      <c r="J15" s="69">
        <v>3.1</v>
      </c>
      <c r="K15" s="410">
        <v>202.32</v>
      </c>
      <c r="L15" s="411">
        <v>0.18</v>
      </c>
      <c r="M15" s="24">
        <v>0.45</v>
      </c>
      <c r="N15" s="24">
        <v>0.02</v>
      </c>
      <c r="O15" s="25">
        <v>2.52</v>
      </c>
      <c r="P15" s="411">
        <v>41.31</v>
      </c>
      <c r="Q15" s="24">
        <v>206.21</v>
      </c>
      <c r="R15" s="24">
        <v>31.19</v>
      </c>
      <c r="S15" s="69">
        <v>0.72</v>
      </c>
      <c r="T15" s="192"/>
      <c r="U15" s="192"/>
    </row>
    <row r="16" spans="1:21" s="48" customFormat="1" ht="26.4" customHeight="1" x14ac:dyDescent="0.3">
      <c r="A16" s="816"/>
      <c r="B16" s="783" t="s">
        <v>99</v>
      </c>
      <c r="C16" s="269">
        <v>50</v>
      </c>
      <c r="D16" s="235" t="s">
        <v>79</v>
      </c>
      <c r="E16" s="784" t="s">
        <v>138</v>
      </c>
      <c r="F16" s="269">
        <v>150</v>
      </c>
      <c r="G16" s="243"/>
      <c r="H16" s="785">
        <v>3.3</v>
      </c>
      <c r="I16" s="786">
        <v>7.8</v>
      </c>
      <c r="J16" s="787">
        <v>22.35</v>
      </c>
      <c r="K16" s="788">
        <v>173.1</v>
      </c>
      <c r="L16" s="785">
        <v>0.14000000000000001</v>
      </c>
      <c r="M16" s="786">
        <v>18.149999999999999</v>
      </c>
      <c r="N16" s="786">
        <v>4.41</v>
      </c>
      <c r="O16" s="1023">
        <v>1.1299999999999999</v>
      </c>
      <c r="P16" s="785">
        <v>36.36</v>
      </c>
      <c r="Q16" s="786">
        <v>85.5</v>
      </c>
      <c r="R16" s="786">
        <v>27.8</v>
      </c>
      <c r="S16" s="787">
        <v>1.1399999999999999</v>
      </c>
      <c r="T16" s="193"/>
      <c r="U16" s="192"/>
    </row>
    <row r="17" spans="1:21" s="48" customFormat="1" ht="26.4" customHeight="1" x14ac:dyDescent="0.3">
      <c r="A17" s="816"/>
      <c r="B17" s="789" t="s">
        <v>101</v>
      </c>
      <c r="C17" s="270">
        <v>51</v>
      </c>
      <c r="D17" s="240" t="s">
        <v>79</v>
      </c>
      <c r="E17" s="790" t="s">
        <v>200</v>
      </c>
      <c r="F17" s="270">
        <v>150</v>
      </c>
      <c r="G17" s="244"/>
      <c r="H17" s="791">
        <v>3.3</v>
      </c>
      <c r="I17" s="792">
        <v>3.9</v>
      </c>
      <c r="J17" s="793">
        <v>25.65</v>
      </c>
      <c r="K17" s="794">
        <v>151.35</v>
      </c>
      <c r="L17" s="791">
        <v>0.15</v>
      </c>
      <c r="M17" s="792">
        <v>21</v>
      </c>
      <c r="N17" s="792">
        <v>0</v>
      </c>
      <c r="O17" s="950">
        <v>1.1399999999999999</v>
      </c>
      <c r="P17" s="791">
        <v>14.01</v>
      </c>
      <c r="Q17" s="792">
        <v>78.63</v>
      </c>
      <c r="R17" s="792">
        <v>29.37</v>
      </c>
      <c r="S17" s="793">
        <v>1.32</v>
      </c>
      <c r="T17" s="193"/>
      <c r="U17" s="192"/>
    </row>
    <row r="18" spans="1:21" s="20" customFormat="1" ht="33.75" customHeight="1" x14ac:dyDescent="0.3">
      <c r="A18" s="815"/>
      <c r="B18" s="166"/>
      <c r="C18" s="207">
        <v>107</v>
      </c>
      <c r="D18" s="201" t="s">
        <v>20</v>
      </c>
      <c r="E18" s="264" t="s">
        <v>139</v>
      </c>
      <c r="F18" s="274">
        <v>200</v>
      </c>
      <c r="G18" s="306"/>
      <c r="H18" s="352">
        <v>0</v>
      </c>
      <c r="I18" s="17">
        <v>0</v>
      </c>
      <c r="J18" s="60">
        <v>19.600000000000001</v>
      </c>
      <c r="K18" s="374">
        <v>78</v>
      </c>
      <c r="L18" s="352">
        <v>0.02</v>
      </c>
      <c r="M18" s="17">
        <v>8</v>
      </c>
      <c r="N18" s="17">
        <v>0.3</v>
      </c>
      <c r="O18" s="22">
        <v>0</v>
      </c>
      <c r="P18" s="352">
        <v>0</v>
      </c>
      <c r="Q18" s="17">
        <v>0</v>
      </c>
      <c r="R18" s="17">
        <v>0</v>
      </c>
      <c r="S18" s="60">
        <v>0</v>
      </c>
      <c r="T18" s="128"/>
      <c r="U18" s="128"/>
    </row>
    <row r="19" spans="1:21" s="20" customFormat="1" ht="26.4" customHeight="1" x14ac:dyDescent="0.3">
      <c r="A19" s="815"/>
      <c r="B19" s="166"/>
      <c r="C19" s="209">
        <v>119</v>
      </c>
      <c r="D19" s="221" t="s">
        <v>15</v>
      </c>
      <c r="E19" s="265" t="s">
        <v>67</v>
      </c>
      <c r="F19" s="206">
        <v>45</v>
      </c>
      <c r="G19" s="393"/>
      <c r="H19" s="352">
        <v>3.19</v>
      </c>
      <c r="I19" s="17">
        <v>0.31</v>
      </c>
      <c r="J19" s="60">
        <v>19.89</v>
      </c>
      <c r="K19" s="374">
        <v>108</v>
      </c>
      <c r="L19" s="352">
        <v>0.05</v>
      </c>
      <c r="M19" s="17">
        <v>0</v>
      </c>
      <c r="N19" s="17">
        <v>0</v>
      </c>
      <c r="O19" s="22">
        <v>0.08</v>
      </c>
      <c r="P19" s="352">
        <v>16.649999999999999</v>
      </c>
      <c r="Q19" s="17">
        <v>98.1</v>
      </c>
      <c r="R19" s="17">
        <v>29.25</v>
      </c>
      <c r="S19" s="60">
        <v>1.26</v>
      </c>
      <c r="T19" s="128"/>
      <c r="U19" s="128"/>
    </row>
    <row r="20" spans="1:21" s="20" customFormat="1" ht="26.4" customHeight="1" x14ac:dyDescent="0.3">
      <c r="A20" s="815"/>
      <c r="B20" s="166"/>
      <c r="C20" s="206">
        <v>120</v>
      </c>
      <c r="D20" s="221" t="s">
        <v>16</v>
      </c>
      <c r="E20" s="265" t="s">
        <v>55</v>
      </c>
      <c r="F20" s="206">
        <v>25</v>
      </c>
      <c r="G20" s="393"/>
      <c r="H20" s="352">
        <v>1.42</v>
      </c>
      <c r="I20" s="17">
        <v>0.27</v>
      </c>
      <c r="J20" s="60">
        <v>9.3000000000000007</v>
      </c>
      <c r="K20" s="374">
        <v>45.32</v>
      </c>
      <c r="L20" s="352">
        <v>0.02</v>
      </c>
      <c r="M20" s="17">
        <v>0.1</v>
      </c>
      <c r="N20" s="17">
        <v>0</v>
      </c>
      <c r="O20" s="22">
        <v>7.0000000000000007E-2</v>
      </c>
      <c r="P20" s="352">
        <v>8.5</v>
      </c>
      <c r="Q20" s="17">
        <v>30</v>
      </c>
      <c r="R20" s="17">
        <v>10.25</v>
      </c>
      <c r="S20" s="60">
        <v>0.56999999999999995</v>
      </c>
      <c r="T20" s="128"/>
      <c r="U20" s="128"/>
    </row>
    <row r="21" spans="1:21" s="20" customFormat="1" ht="26.4" customHeight="1" x14ac:dyDescent="0.3">
      <c r="A21" s="815"/>
      <c r="B21" s="795" t="s">
        <v>99</v>
      </c>
      <c r="C21" s="796"/>
      <c r="D21" s="797"/>
      <c r="E21" s="547" t="s">
        <v>24</v>
      </c>
      <c r="F21" s="796">
        <f>F13+F14+F15+F16+F18+F19+F20</f>
        <v>770</v>
      </c>
      <c r="G21" s="1021"/>
      <c r="H21" s="485">
        <f t="shared" ref="H21:S21" si="1">H13+H14+H15+H16+H18+H19+H20</f>
        <v>36.230000000000004</v>
      </c>
      <c r="I21" s="96">
        <f t="shared" si="1"/>
        <v>27.799999999999997</v>
      </c>
      <c r="J21" s="97">
        <f t="shared" si="1"/>
        <v>87.5</v>
      </c>
      <c r="K21" s="1022">
        <f t="shared" si="1"/>
        <v>754.94</v>
      </c>
      <c r="L21" s="485">
        <f t="shared" si="1"/>
        <v>0.51</v>
      </c>
      <c r="M21" s="96">
        <f t="shared" si="1"/>
        <v>34.619999999999997</v>
      </c>
      <c r="N21" s="96">
        <f t="shared" si="1"/>
        <v>4.91</v>
      </c>
      <c r="O21" s="169">
        <f t="shared" si="1"/>
        <v>4.2200000000000006</v>
      </c>
      <c r="P21" s="485">
        <f t="shared" si="1"/>
        <v>144.6</v>
      </c>
      <c r="Q21" s="96">
        <f t="shared" si="1"/>
        <v>500.75</v>
      </c>
      <c r="R21" s="96">
        <f t="shared" si="1"/>
        <v>125.85</v>
      </c>
      <c r="S21" s="97">
        <f t="shared" si="1"/>
        <v>4.75</v>
      </c>
      <c r="T21" s="128"/>
      <c r="U21" s="128"/>
    </row>
    <row r="22" spans="1:21" s="48" customFormat="1" ht="26.4" customHeight="1" x14ac:dyDescent="0.3">
      <c r="A22" s="816"/>
      <c r="B22" s="789" t="s">
        <v>101</v>
      </c>
      <c r="C22" s="345"/>
      <c r="D22" s="798"/>
      <c r="E22" s="259" t="s">
        <v>24</v>
      </c>
      <c r="F22" s="444">
        <f>F13+F14+F15+F17+F18+F19+F20</f>
        <v>770</v>
      </c>
      <c r="G22" s="849"/>
      <c r="H22" s="772">
        <f t="shared" ref="H22:S22" si="2">H13+H14+H15+H17+H18+H19+H20</f>
        <v>36.230000000000004</v>
      </c>
      <c r="I22" s="745">
        <f t="shared" si="2"/>
        <v>23.899999999999995</v>
      </c>
      <c r="J22" s="773">
        <f t="shared" si="2"/>
        <v>90.8</v>
      </c>
      <c r="K22" s="850">
        <f t="shared" si="2"/>
        <v>733.19</v>
      </c>
      <c r="L22" s="772">
        <f t="shared" si="2"/>
        <v>0.52000000000000013</v>
      </c>
      <c r="M22" s="745">
        <f t="shared" si="2"/>
        <v>37.47</v>
      </c>
      <c r="N22" s="745">
        <f t="shared" si="2"/>
        <v>0.5</v>
      </c>
      <c r="O22" s="771">
        <f t="shared" si="2"/>
        <v>4.2300000000000004</v>
      </c>
      <c r="P22" s="772">
        <f t="shared" si="2"/>
        <v>122.25</v>
      </c>
      <c r="Q22" s="745">
        <f t="shared" si="2"/>
        <v>493.88</v>
      </c>
      <c r="R22" s="745">
        <f t="shared" si="2"/>
        <v>127.42</v>
      </c>
      <c r="S22" s="773">
        <f t="shared" si="2"/>
        <v>4.9300000000000006</v>
      </c>
    </row>
    <row r="23" spans="1:21" s="48" customFormat="1" ht="26.4" customHeight="1" x14ac:dyDescent="0.3">
      <c r="A23" s="816"/>
      <c r="B23" s="783" t="s">
        <v>99</v>
      </c>
      <c r="C23" s="342"/>
      <c r="D23" s="799"/>
      <c r="E23" s="260" t="s">
        <v>25</v>
      </c>
      <c r="F23" s="748"/>
      <c r="G23" s="708"/>
      <c r="H23" s="298"/>
      <c r="I23" s="26"/>
      <c r="J23" s="98"/>
      <c r="K23" s="802">
        <f>K21/23.5</f>
        <v>32.125106382978728</v>
      </c>
      <c r="L23" s="298"/>
      <c r="M23" s="26"/>
      <c r="N23" s="26"/>
      <c r="O23" s="168"/>
      <c r="P23" s="298"/>
      <c r="Q23" s="26"/>
      <c r="R23" s="26"/>
      <c r="S23" s="98"/>
    </row>
    <row r="24" spans="1:21" s="48" customFormat="1" ht="26.4" customHeight="1" thickBot="1" x14ac:dyDescent="0.35">
      <c r="A24" s="817"/>
      <c r="B24" s="800" t="s">
        <v>101</v>
      </c>
      <c r="C24" s="709"/>
      <c r="D24" s="344"/>
      <c r="E24" s="261" t="s">
        <v>25</v>
      </c>
      <c r="F24" s="273"/>
      <c r="G24" s="245"/>
      <c r="H24" s="710"/>
      <c r="I24" s="711"/>
      <c r="J24" s="712"/>
      <c r="K24" s="801">
        <f>K22/23.5</f>
        <v>31.19957446808511</v>
      </c>
      <c r="L24" s="710"/>
      <c r="M24" s="711"/>
      <c r="N24" s="711"/>
      <c r="O24" s="769"/>
      <c r="P24" s="710"/>
      <c r="Q24" s="711"/>
      <c r="R24" s="711"/>
      <c r="S24" s="712"/>
    </row>
    <row r="25" spans="1:21" x14ac:dyDescent="0.3">
      <c r="B25" s="2"/>
      <c r="C25" s="313"/>
      <c r="D25" s="35"/>
      <c r="E25" s="35"/>
      <c r="F25" s="35"/>
      <c r="G25" s="314"/>
      <c r="H25" s="315"/>
      <c r="I25" s="314"/>
      <c r="J25" s="35"/>
      <c r="K25" s="316"/>
      <c r="L25" s="35"/>
      <c r="M25" s="35"/>
      <c r="N25" s="35"/>
      <c r="O25" s="317"/>
      <c r="P25" s="317"/>
      <c r="Q25" s="317"/>
      <c r="R25" s="317"/>
      <c r="S25" s="317"/>
    </row>
    <row r="26" spans="1:21" ht="18" x14ac:dyDescent="0.3">
      <c r="B26" s="88" t="s">
        <v>81</v>
      </c>
      <c r="C26" s="89"/>
      <c r="D26" s="76"/>
      <c r="E26" s="30"/>
      <c r="F26" s="31"/>
      <c r="G26" s="11"/>
      <c r="H26" s="9"/>
      <c r="I26" s="11"/>
      <c r="J26" s="11"/>
    </row>
    <row r="27" spans="1:21" ht="18" x14ac:dyDescent="0.3">
      <c r="B27" s="85" t="s">
        <v>82</v>
      </c>
      <c r="C27" s="86"/>
      <c r="D27" s="87"/>
      <c r="E27" s="30"/>
      <c r="F27" s="31"/>
      <c r="G27" s="11"/>
      <c r="H27" s="11"/>
      <c r="I27" s="11"/>
      <c r="J27" s="11"/>
    </row>
    <row r="28" spans="1:21" ht="18" x14ac:dyDescent="0.3">
      <c r="D28" s="11"/>
      <c r="E28" s="30"/>
      <c r="F28" s="31"/>
      <c r="G28" s="11"/>
      <c r="H28" s="11"/>
      <c r="I28" s="11"/>
      <c r="J28" s="11"/>
    </row>
    <row r="29" spans="1:21" ht="18" x14ac:dyDescent="0.3">
      <c r="D29" s="11"/>
      <c r="E29" s="30"/>
      <c r="F29" s="31"/>
      <c r="G29" s="11"/>
      <c r="H29" s="11"/>
      <c r="I29" s="11"/>
      <c r="J29" s="11"/>
    </row>
    <row r="30" spans="1:21" ht="18" x14ac:dyDescent="0.3">
      <c r="D30" s="11"/>
      <c r="E30" s="30"/>
      <c r="F30" s="31"/>
      <c r="G30" s="11"/>
      <c r="H30" s="11"/>
      <c r="I30" s="11"/>
      <c r="J30" s="11"/>
    </row>
    <row r="31" spans="1:21" x14ac:dyDescent="0.3">
      <c r="D31" s="11"/>
      <c r="E31" s="11"/>
      <c r="F31" s="11"/>
      <c r="G31" s="11"/>
      <c r="H31" s="11"/>
      <c r="I31" s="11"/>
      <c r="J31" s="11"/>
    </row>
    <row r="32" spans="1:21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zoomScale="60" zoomScaleNormal="60" workbookViewId="0">
      <selection activeCell="H27" sqref="H27:S27"/>
    </sheetView>
  </sheetViews>
  <sheetFormatPr defaultRowHeight="14.4" x14ac:dyDescent="0.3"/>
  <cols>
    <col min="1" max="1" width="16.88671875" customWidth="1"/>
    <col min="2" max="3" width="15.6640625" style="5" customWidth="1"/>
    <col min="4" max="4" width="24.44140625" style="5" customWidth="1"/>
    <col min="5" max="5" width="65.664062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8.44140625" customWidth="1"/>
    <col min="16" max="16" width="9.88671875" customWidth="1"/>
  </cols>
  <sheetData>
    <row r="2" spans="1:21" ht="22.8" x14ac:dyDescent="0.4">
      <c r="A2" s="6" t="s">
        <v>1</v>
      </c>
      <c r="B2" s="7"/>
      <c r="C2" s="337"/>
      <c r="D2" s="337" t="s">
        <v>3</v>
      </c>
      <c r="E2" s="6"/>
      <c r="F2" s="8" t="s">
        <v>2</v>
      </c>
      <c r="G2" s="177">
        <v>16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38"/>
      <c r="D3" s="338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4"/>
      <c r="B4" s="162"/>
      <c r="C4" s="194" t="s">
        <v>45</v>
      </c>
      <c r="D4" s="335"/>
      <c r="E4" s="251"/>
      <c r="F4" s="162"/>
      <c r="G4" s="943"/>
      <c r="H4" s="388" t="s">
        <v>26</v>
      </c>
      <c r="I4" s="389"/>
      <c r="J4" s="390"/>
      <c r="K4" s="494" t="s">
        <v>27</v>
      </c>
      <c r="L4" s="1032" t="s">
        <v>28</v>
      </c>
      <c r="M4" s="1033"/>
      <c r="N4" s="1033"/>
      <c r="O4" s="1050"/>
      <c r="P4" s="1032" t="s">
        <v>29</v>
      </c>
      <c r="Q4" s="1035"/>
      <c r="R4" s="1035"/>
      <c r="S4" s="1036"/>
    </row>
    <row r="5" spans="1:21" s="20" customFormat="1" ht="28.5" customHeight="1" thickBot="1" x14ac:dyDescent="0.35">
      <c r="A5" s="215" t="s">
        <v>0</v>
      </c>
      <c r="B5" s="163"/>
      <c r="C5" s="195" t="s">
        <v>46</v>
      </c>
      <c r="D5" s="334" t="s">
        <v>47</v>
      </c>
      <c r="E5" s="156" t="s">
        <v>44</v>
      </c>
      <c r="F5" s="163" t="s">
        <v>30</v>
      </c>
      <c r="G5" s="156" t="s">
        <v>43</v>
      </c>
      <c r="H5" s="391" t="s">
        <v>31</v>
      </c>
      <c r="I5" s="14" t="s">
        <v>32</v>
      </c>
      <c r="J5" s="121" t="s">
        <v>33</v>
      </c>
      <c r="K5" s="495" t="s">
        <v>34</v>
      </c>
      <c r="L5" s="391" t="s">
        <v>35</v>
      </c>
      <c r="M5" s="14" t="s">
        <v>36</v>
      </c>
      <c r="N5" s="14" t="s">
        <v>37</v>
      </c>
      <c r="O5" s="941" t="s">
        <v>38</v>
      </c>
      <c r="P5" s="391" t="s">
        <v>39</v>
      </c>
      <c r="Q5" s="14" t="s">
        <v>40</v>
      </c>
      <c r="R5" s="14" t="s">
        <v>41</v>
      </c>
      <c r="S5" s="121" t="s">
        <v>42</v>
      </c>
    </row>
    <row r="6" spans="1:21" s="20" customFormat="1" ht="26.4" customHeight="1" x14ac:dyDescent="0.3">
      <c r="A6" s="164" t="s">
        <v>6</v>
      </c>
      <c r="B6" s="211"/>
      <c r="C6" s="191">
        <v>1</v>
      </c>
      <c r="D6" s="206" t="s">
        <v>23</v>
      </c>
      <c r="E6" s="257" t="s">
        <v>13</v>
      </c>
      <c r="F6" s="322">
        <v>15</v>
      </c>
      <c r="G6" s="1008"/>
      <c r="H6" s="352">
        <v>3.66</v>
      </c>
      <c r="I6" s="17">
        <v>3.54</v>
      </c>
      <c r="J6" s="60">
        <v>0</v>
      </c>
      <c r="K6" s="375">
        <v>46.5</v>
      </c>
      <c r="L6" s="352">
        <v>0</v>
      </c>
      <c r="M6" s="17">
        <v>0.24</v>
      </c>
      <c r="N6" s="17">
        <v>0</v>
      </c>
      <c r="O6" s="22">
        <v>0</v>
      </c>
      <c r="P6" s="352">
        <v>150</v>
      </c>
      <c r="Q6" s="17">
        <v>81.599999999999994</v>
      </c>
      <c r="R6" s="17">
        <v>7.05</v>
      </c>
      <c r="S6" s="60">
        <v>0.09</v>
      </c>
    </row>
    <row r="7" spans="1:21" s="48" customFormat="1" ht="39.75" customHeight="1" x14ac:dyDescent="0.3">
      <c r="A7" s="216"/>
      <c r="B7" s="236" t="s">
        <v>99</v>
      </c>
      <c r="C7" s="269">
        <v>222</v>
      </c>
      <c r="D7" s="253" t="s">
        <v>10</v>
      </c>
      <c r="E7" s="605" t="s">
        <v>159</v>
      </c>
      <c r="F7" s="552">
        <v>90</v>
      </c>
      <c r="G7" s="836"/>
      <c r="H7" s="485">
        <v>13.8</v>
      </c>
      <c r="I7" s="96">
        <v>14.43</v>
      </c>
      <c r="J7" s="97">
        <v>8.0399999999999991</v>
      </c>
      <c r="K7" s="837">
        <v>218.79</v>
      </c>
      <c r="L7" s="485">
        <v>0</v>
      </c>
      <c r="M7" s="96">
        <v>10.53</v>
      </c>
      <c r="N7" s="96">
        <v>0.03</v>
      </c>
      <c r="O7" s="169">
        <v>0.85</v>
      </c>
      <c r="P7" s="485">
        <v>78.430000000000007</v>
      </c>
      <c r="Q7" s="96">
        <v>143.71</v>
      </c>
      <c r="R7" s="96">
        <v>20.39</v>
      </c>
      <c r="S7" s="97">
        <v>1.0900000000000001</v>
      </c>
    </row>
    <row r="8" spans="1:21" s="48" customFormat="1" ht="26.4" customHeight="1" x14ac:dyDescent="0.3">
      <c r="A8" s="216"/>
      <c r="B8" s="238" t="s">
        <v>101</v>
      </c>
      <c r="C8" s="277">
        <v>177</v>
      </c>
      <c r="D8" s="240" t="s">
        <v>10</v>
      </c>
      <c r="E8" s="254" t="s">
        <v>144</v>
      </c>
      <c r="F8" s="270">
        <v>90</v>
      </c>
      <c r="G8" s="1007"/>
      <c r="H8" s="561">
        <v>19.71</v>
      </c>
      <c r="I8" s="83">
        <v>3.42</v>
      </c>
      <c r="J8" s="125">
        <v>1.26</v>
      </c>
      <c r="K8" s="559">
        <v>114.3</v>
      </c>
      <c r="L8" s="561">
        <v>0.06</v>
      </c>
      <c r="M8" s="83">
        <v>3.98</v>
      </c>
      <c r="N8" s="83">
        <v>0.01</v>
      </c>
      <c r="O8" s="84">
        <v>0.83</v>
      </c>
      <c r="P8" s="561">
        <v>21.32</v>
      </c>
      <c r="Q8" s="83">
        <v>76.22</v>
      </c>
      <c r="R8" s="83">
        <v>22.3</v>
      </c>
      <c r="S8" s="125">
        <v>0.96</v>
      </c>
    </row>
    <row r="9" spans="1:21" s="48" customFormat="1" ht="26.4" customHeight="1" x14ac:dyDescent="0.3">
      <c r="A9" s="216"/>
      <c r="B9" s="237"/>
      <c r="C9" s="190">
        <v>64</v>
      </c>
      <c r="D9" s="202" t="s">
        <v>57</v>
      </c>
      <c r="E9" s="350" t="s">
        <v>93</v>
      </c>
      <c r="F9" s="271">
        <v>150</v>
      </c>
      <c r="G9" s="246"/>
      <c r="H9" s="353">
        <v>6.45</v>
      </c>
      <c r="I9" s="13">
        <v>4.05</v>
      </c>
      <c r="J9" s="65">
        <v>40.200000000000003</v>
      </c>
      <c r="K9" s="159">
        <v>223.65</v>
      </c>
      <c r="L9" s="353">
        <v>0.08</v>
      </c>
      <c r="M9" s="13">
        <v>0</v>
      </c>
      <c r="N9" s="13">
        <v>0</v>
      </c>
      <c r="O9" s="27">
        <v>2.0699999999999998</v>
      </c>
      <c r="P9" s="353">
        <v>13.05</v>
      </c>
      <c r="Q9" s="13">
        <v>58.34</v>
      </c>
      <c r="R9" s="13">
        <v>22.53</v>
      </c>
      <c r="S9" s="65">
        <v>1.25</v>
      </c>
    </row>
    <row r="10" spans="1:21" s="48" customFormat="1" ht="39.75" customHeight="1" x14ac:dyDescent="0.3">
      <c r="A10" s="216"/>
      <c r="B10" s="237"/>
      <c r="C10" s="197">
        <v>216</v>
      </c>
      <c r="D10" s="200" t="s">
        <v>20</v>
      </c>
      <c r="E10" s="358" t="s">
        <v>176</v>
      </c>
      <c r="F10" s="268">
        <v>200</v>
      </c>
      <c r="G10" s="257"/>
      <c r="H10" s="352">
        <v>0.26</v>
      </c>
      <c r="I10" s="17">
        <v>0</v>
      </c>
      <c r="J10" s="60">
        <v>15.76</v>
      </c>
      <c r="K10" s="375">
        <v>62</v>
      </c>
      <c r="L10" s="411">
        <v>0</v>
      </c>
      <c r="M10" s="24">
        <v>4.4000000000000004</v>
      </c>
      <c r="N10" s="24">
        <v>0</v>
      </c>
      <c r="O10" s="25">
        <v>0.32</v>
      </c>
      <c r="P10" s="411">
        <v>0.4</v>
      </c>
      <c r="Q10" s="24">
        <v>0</v>
      </c>
      <c r="R10" s="24">
        <v>0</v>
      </c>
      <c r="S10" s="69">
        <v>0.04</v>
      </c>
    </row>
    <row r="11" spans="1:21" s="48" customFormat="1" ht="26.4" customHeight="1" x14ac:dyDescent="0.3">
      <c r="A11" s="216"/>
      <c r="B11" s="225"/>
      <c r="C11" s="27">
        <v>119</v>
      </c>
      <c r="D11" s="200" t="s">
        <v>15</v>
      </c>
      <c r="E11" s="257" t="s">
        <v>67</v>
      </c>
      <c r="F11" s="206">
        <v>30</v>
      </c>
      <c r="G11" s="888"/>
      <c r="H11" s="352">
        <v>2.13</v>
      </c>
      <c r="I11" s="17">
        <v>0.21</v>
      </c>
      <c r="J11" s="60">
        <v>13.26</v>
      </c>
      <c r="K11" s="375">
        <v>72</v>
      </c>
      <c r="L11" s="352">
        <v>0.03</v>
      </c>
      <c r="M11" s="17">
        <v>0</v>
      </c>
      <c r="N11" s="17">
        <v>0</v>
      </c>
      <c r="O11" s="22">
        <v>0.05</v>
      </c>
      <c r="P11" s="352">
        <v>11.1</v>
      </c>
      <c r="Q11" s="17">
        <v>65.400000000000006</v>
      </c>
      <c r="R11" s="17">
        <v>19.5</v>
      </c>
      <c r="S11" s="60">
        <v>0.84</v>
      </c>
    </row>
    <row r="12" spans="1:21" s="48" customFormat="1" ht="30" customHeight="1" x14ac:dyDescent="0.3">
      <c r="A12" s="216"/>
      <c r="B12" s="207"/>
      <c r="C12" s="191">
        <v>120</v>
      </c>
      <c r="D12" s="200" t="s">
        <v>16</v>
      </c>
      <c r="E12" s="257" t="s">
        <v>22</v>
      </c>
      <c r="F12" s="206">
        <v>20</v>
      </c>
      <c r="G12" s="888"/>
      <c r="H12" s="352">
        <v>1.1399999999999999</v>
      </c>
      <c r="I12" s="17">
        <v>0.22</v>
      </c>
      <c r="J12" s="60">
        <v>7.44</v>
      </c>
      <c r="K12" s="375">
        <v>36.26</v>
      </c>
      <c r="L12" s="352">
        <v>0.02</v>
      </c>
      <c r="M12" s="17">
        <v>0.08</v>
      </c>
      <c r="N12" s="17">
        <v>0</v>
      </c>
      <c r="O12" s="22">
        <v>0.06</v>
      </c>
      <c r="P12" s="352">
        <v>6.8</v>
      </c>
      <c r="Q12" s="17">
        <v>24</v>
      </c>
      <c r="R12" s="17">
        <v>8.1999999999999993</v>
      </c>
      <c r="S12" s="60">
        <v>0.46</v>
      </c>
    </row>
    <row r="13" spans="1:21" s="48" customFormat="1" ht="30" customHeight="1" x14ac:dyDescent="0.3">
      <c r="A13" s="216"/>
      <c r="B13" s="236" t="s">
        <v>99</v>
      </c>
      <c r="C13" s="243"/>
      <c r="D13" s="235"/>
      <c r="E13" s="258" t="s">
        <v>24</v>
      </c>
      <c r="F13" s="445">
        <f>F6+F7+F9+F10+F11+F12</f>
        <v>505</v>
      </c>
      <c r="G13" s="276"/>
      <c r="H13" s="298">
        <f t="shared" ref="H13:S13" si="0">H6+H7+H9+H10+H11+H12</f>
        <v>27.44</v>
      </c>
      <c r="I13" s="26">
        <f t="shared" si="0"/>
        <v>22.45</v>
      </c>
      <c r="J13" s="98">
        <f t="shared" si="0"/>
        <v>84.7</v>
      </c>
      <c r="K13" s="482">
        <f t="shared" si="0"/>
        <v>659.19999999999993</v>
      </c>
      <c r="L13" s="298">
        <f t="shared" si="0"/>
        <v>0.13</v>
      </c>
      <c r="M13" s="26">
        <f t="shared" si="0"/>
        <v>15.25</v>
      </c>
      <c r="N13" s="26">
        <f t="shared" si="0"/>
        <v>0.03</v>
      </c>
      <c r="O13" s="168">
        <f t="shared" si="0"/>
        <v>3.3499999999999996</v>
      </c>
      <c r="P13" s="298">
        <f t="shared" si="0"/>
        <v>259.78000000000003</v>
      </c>
      <c r="Q13" s="26">
        <f t="shared" si="0"/>
        <v>373.04999999999995</v>
      </c>
      <c r="R13" s="26">
        <f t="shared" si="0"/>
        <v>77.67</v>
      </c>
      <c r="S13" s="98">
        <f t="shared" si="0"/>
        <v>3.77</v>
      </c>
    </row>
    <row r="14" spans="1:21" s="48" customFormat="1" ht="30" customHeight="1" x14ac:dyDescent="0.3">
      <c r="A14" s="216"/>
      <c r="B14" s="238" t="s">
        <v>101</v>
      </c>
      <c r="C14" s="244"/>
      <c r="D14" s="240"/>
      <c r="E14" s="259" t="s">
        <v>24</v>
      </c>
      <c r="F14" s="443">
        <f>F6+F8+F9+F10+F11+F12</f>
        <v>505</v>
      </c>
      <c r="G14" s="277"/>
      <c r="H14" s="486">
        <f t="shared" ref="H14:S14" si="1">H6+H8+H9+H10+H11+H12</f>
        <v>33.35</v>
      </c>
      <c r="I14" s="81">
        <f t="shared" si="1"/>
        <v>11.440000000000001</v>
      </c>
      <c r="J14" s="126">
        <f t="shared" si="1"/>
        <v>77.92</v>
      </c>
      <c r="K14" s="766">
        <f t="shared" si="1"/>
        <v>554.71</v>
      </c>
      <c r="L14" s="486">
        <f t="shared" si="1"/>
        <v>0.19</v>
      </c>
      <c r="M14" s="81">
        <f t="shared" si="1"/>
        <v>8.7000000000000011</v>
      </c>
      <c r="N14" s="81">
        <f t="shared" si="1"/>
        <v>0.01</v>
      </c>
      <c r="O14" s="760">
        <f t="shared" si="1"/>
        <v>3.3299999999999996</v>
      </c>
      <c r="P14" s="486">
        <f t="shared" si="1"/>
        <v>202.67000000000002</v>
      </c>
      <c r="Q14" s="81">
        <f t="shared" si="1"/>
        <v>305.56</v>
      </c>
      <c r="R14" s="81">
        <f t="shared" si="1"/>
        <v>79.58</v>
      </c>
      <c r="S14" s="126">
        <f t="shared" si="1"/>
        <v>3.6399999999999997</v>
      </c>
    </row>
    <row r="15" spans="1:21" s="48" customFormat="1" ht="26.4" customHeight="1" x14ac:dyDescent="0.3">
      <c r="A15" s="216"/>
      <c r="B15" s="236" t="s">
        <v>99</v>
      </c>
      <c r="C15" s="343"/>
      <c r="D15" s="235"/>
      <c r="E15" s="258" t="s">
        <v>25</v>
      </c>
      <c r="F15" s="269"/>
      <c r="G15" s="1009"/>
      <c r="H15" s="485"/>
      <c r="I15" s="96"/>
      <c r="J15" s="97"/>
      <c r="K15" s="627">
        <f>K13/23.5</f>
        <v>28.051063829787232</v>
      </c>
      <c r="L15" s="485"/>
      <c r="M15" s="96"/>
      <c r="N15" s="96"/>
      <c r="O15" s="169"/>
      <c r="P15" s="485"/>
      <c r="Q15" s="96"/>
      <c r="R15" s="96"/>
      <c r="S15" s="97"/>
      <c r="T15" s="49"/>
      <c r="U15" s="50"/>
    </row>
    <row r="16" spans="1:21" s="48" customFormat="1" ht="26.4" customHeight="1" thickBot="1" x14ac:dyDescent="0.35">
      <c r="A16" s="216"/>
      <c r="B16" s="238" t="s">
        <v>101</v>
      </c>
      <c r="C16" s="292"/>
      <c r="D16" s="250"/>
      <c r="E16" s="261" t="s">
        <v>25</v>
      </c>
      <c r="F16" s="273"/>
      <c r="G16" s="1010"/>
      <c r="H16" s="487"/>
      <c r="I16" s="241"/>
      <c r="J16" s="242"/>
      <c r="K16" s="671">
        <f>K14/23.5</f>
        <v>23.604680851063833</v>
      </c>
      <c r="L16" s="690"/>
      <c r="M16" s="638"/>
      <c r="N16" s="638"/>
      <c r="O16" s="692"/>
      <c r="P16" s="690"/>
      <c r="Q16" s="638"/>
      <c r="R16" s="638"/>
      <c r="S16" s="639"/>
    </row>
    <row r="17" spans="1:21" s="20" customFormat="1" ht="26.4" customHeight="1" x14ac:dyDescent="0.3">
      <c r="A17" s="218" t="s">
        <v>7</v>
      </c>
      <c r="B17" s="333"/>
      <c r="C17" s="211">
        <v>25</v>
      </c>
      <c r="D17" s="921" t="s">
        <v>23</v>
      </c>
      <c r="E17" s="571" t="s">
        <v>58</v>
      </c>
      <c r="F17" s="573">
        <v>150</v>
      </c>
      <c r="G17" s="694"/>
      <c r="H17" s="378">
        <v>0.6</v>
      </c>
      <c r="I17" s="53">
        <v>0.45</v>
      </c>
      <c r="J17" s="323">
        <v>12.3</v>
      </c>
      <c r="K17" s="498">
        <v>54.9</v>
      </c>
      <c r="L17" s="396">
        <v>0.03</v>
      </c>
      <c r="M17" s="56">
        <v>7.5</v>
      </c>
      <c r="N17" s="56">
        <v>0.01</v>
      </c>
      <c r="O17" s="64">
        <v>0</v>
      </c>
      <c r="P17" s="396">
        <v>28.5</v>
      </c>
      <c r="Q17" s="56">
        <v>24</v>
      </c>
      <c r="R17" s="56">
        <v>18</v>
      </c>
      <c r="S17" s="57">
        <v>3.45</v>
      </c>
      <c r="T17" s="48"/>
      <c r="U17" s="48"/>
    </row>
    <row r="18" spans="1:21" s="20" customFormat="1" ht="26.4" customHeight="1" x14ac:dyDescent="0.3">
      <c r="A18" s="216"/>
      <c r="B18" s="236" t="s">
        <v>99</v>
      </c>
      <c r="C18" s="243">
        <v>228</v>
      </c>
      <c r="D18" s="235" t="s">
        <v>140</v>
      </c>
      <c r="E18" s="803" t="s">
        <v>173</v>
      </c>
      <c r="F18" s="804" t="s">
        <v>174</v>
      </c>
      <c r="G18" s="276"/>
      <c r="H18" s="738">
        <v>4.99</v>
      </c>
      <c r="I18" s="739">
        <v>10.45</v>
      </c>
      <c r="J18" s="740">
        <v>19.23</v>
      </c>
      <c r="K18" s="741">
        <v>192.17</v>
      </c>
      <c r="L18" s="738">
        <v>0.08</v>
      </c>
      <c r="M18" s="739">
        <v>4.28</v>
      </c>
      <c r="N18" s="739">
        <v>0.18</v>
      </c>
      <c r="O18" s="805">
        <v>2.2599999999999998</v>
      </c>
      <c r="P18" s="738">
        <v>55.2</v>
      </c>
      <c r="Q18" s="739">
        <v>91.66</v>
      </c>
      <c r="R18" s="739">
        <v>24.08</v>
      </c>
      <c r="S18" s="740">
        <v>1.0900000000000001</v>
      </c>
      <c r="T18" s="192"/>
      <c r="U18" s="192"/>
    </row>
    <row r="19" spans="1:21" s="20" customFormat="1" ht="26.4" customHeight="1" x14ac:dyDescent="0.3">
      <c r="A19" s="216"/>
      <c r="B19" s="238" t="s">
        <v>101</v>
      </c>
      <c r="C19" s="244" t="s">
        <v>202</v>
      </c>
      <c r="D19" s="240" t="s">
        <v>9</v>
      </c>
      <c r="E19" s="808" t="s">
        <v>201</v>
      </c>
      <c r="F19" s="809" t="s">
        <v>174</v>
      </c>
      <c r="G19" s="277"/>
      <c r="H19" s="561">
        <v>3.8</v>
      </c>
      <c r="I19" s="83">
        <v>3.73</v>
      </c>
      <c r="J19" s="125">
        <v>15.43</v>
      </c>
      <c r="K19" s="559">
        <v>110.37</v>
      </c>
      <c r="L19" s="561">
        <v>0.08</v>
      </c>
      <c r="M19" s="83">
        <v>4.13</v>
      </c>
      <c r="N19" s="83">
        <v>0.18</v>
      </c>
      <c r="O19" s="84">
        <v>24.15</v>
      </c>
      <c r="P19" s="561">
        <v>113.84</v>
      </c>
      <c r="Q19" s="83">
        <v>113.84</v>
      </c>
      <c r="R19" s="83">
        <v>47.85</v>
      </c>
      <c r="S19" s="125">
        <v>1.89</v>
      </c>
      <c r="T19" s="192"/>
      <c r="U19" s="192"/>
    </row>
    <row r="20" spans="1:21" s="48" customFormat="1" ht="35.25" customHeight="1" x14ac:dyDescent="0.3">
      <c r="A20" s="165"/>
      <c r="B20" s="236" t="s">
        <v>99</v>
      </c>
      <c r="C20" s="243">
        <v>216</v>
      </c>
      <c r="D20" s="235" t="s">
        <v>10</v>
      </c>
      <c r="E20" s="803" t="s">
        <v>143</v>
      </c>
      <c r="F20" s="804">
        <v>90</v>
      </c>
      <c r="G20" s="276"/>
      <c r="H20" s="485">
        <v>15.03</v>
      </c>
      <c r="I20" s="96">
        <v>17.2</v>
      </c>
      <c r="J20" s="97">
        <v>7.59</v>
      </c>
      <c r="K20" s="837">
        <v>245.79</v>
      </c>
      <c r="L20" s="485">
        <v>0.19</v>
      </c>
      <c r="M20" s="96">
        <v>1.1100000000000001</v>
      </c>
      <c r="N20" s="96">
        <v>11.06</v>
      </c>
      <c r="O20" s="169">
        <v>0.3</v>
      </c>
      <c r="P20" s="485">
        <v>24.12</v>
      </c>
      <c r="Q20" s="96">
        <v>138.6</v>
      </c>
      <c r="R20" s="96">
        <v>20.7</v>
      </c>
      <c r="S20" s="97">
        <v>1.35</v>
      </c>
      <c r="T20" s="192"/>
      <c r="U20" s="192"/>
    </row>
    <row r="21" spans="1:21" s="48" customFormat="1" ht="35.25" customHeight="1" x14ac:dyDescent="0.3">
      <c r="A21" s="165"/>
      <c r="B21" s="238" t="s">
        <v>101</v>
      </c>
      <c r="C21" s="244">
        <v>89</v>
      </c>
      <c r="D21" s="240" t="s">
        <v>10</v>
      </c>
      <c r="E21" s="808" t="s">
        <v>132</v>
      </c>
      <c r="F21" s="809">
        <v>90</v>
      </c>
      <c r="G21" s="277"/>
      <c r="H21" s="354">
        <v>14.88</v>
      </c>
      <c r="I21" s="100">
        <v>13.95</v>
      </c>
      <c r="J21" s="167">
        <v>3.3</v>
      </c>
      <c r="K21" s="668">
        <v>198.45</v>
      </c>
      <c r="L21" s="354">
        <v>0.04</v>
      </c>
      <c r="M21" s="100">
        <v>0.94</v>
      </c>
      <c r="N21" s="100">
        <v>0</v>
      </c>
      <c r="O21" s="718">
        <v>0.84</v>
      </c>
      <c r="P21" s="354">
        <v>12.6</v>
      </c>
      <c r="Q21" s="100">
        <v>146.01</v>
      </c>
      <c r="R21" s="100">
        <v>19.89</v>
      </c>
      <c r="S21" s="167">
        <v>2.1</v>
      </c>
      <c r="T21" s="192"/>
      <c r="U21" s="192"/>
    </row>
    <row r="22" spans="1:21" s="48" customFormat="1" ht="26.4" customHeight="1" x14ac:dyDescent="0.3">
      <c r="A22" s="165"/>
      <c r="B22" s="207"/>
      <c r="C22" s="158">
        <v>53</v>
      </c>
      <c r="D22" s="201" t="s">
        <v>79</v>
      </c>
      <c r="E22" s="311" t="s">
        <v>142</v>
      </c>
      <c r="F22" s="207">
        <v>150</v>
      </c>
      <c r="G22" s="247"/>
      <c r="H22" s="411">
        <v>3.3</v>
      </c>
      <c r="I22" s="24">
        <v>4.95</v>
      </c>
      <c r="J22" s="69">
        <v>32.25</v>
      </c>
      <c r="K22" s="410">
        <v>186.45</v>
      </c>
      <c r="L22" s="411">
        <v>0.03</v>
      </c>
      <c r="M22" s="24">
        <v>0</v>
      </c>
      <c r="N22" s="24">
        <v>0</v>
      </c>
      <c r="O22" s="25">
        <v>1.72</v>
      </c>
      <c r="P22" s="411">
        <v>4.95</v>
      </c>
      <c r="Q22" s="24">
        <v>79.83</v>
      </c>
      <c r="R22" s="24">
        <v>26.52</v>
      </c>
      <c r="S22" s="69">
        <v>0.52</v>
      </c>
      <c r="T22" s="193"/>
      <c r="U22" s="192"/>
    </row>
    <row r="23" spans="1:21" s="20" customFormat="1" ht="33.75" customHeight="1" x14ac:dyDescent="0.3">
      <c r="A23" s="165"/>
      <c r="B23" s="181"/>
      <c r="C23" s="207">
        <v>103</v>
      </c>
      <c r="D23" s="305" t="s">
        <v>20</v>
      </c>
      <c r="E23" s="607" t="s">
        <v>76</v>
      </c>
      <c r="F23" s="274">
        <v>200</v>
      </c>
      <c r="G23" s="827"/>
      <c r="H23" s="352">
        <v>0.2</v>
      </c>
      <c r="I23" s="17">
        <v>0</v>
      </c>
      <c r="J23" s="60">
        <v>15.02</v>
      </c>
      <c r="K23" s="374">
        <v>61.6</v>
      </c>
      <c r="L23" s="352">
        <v>0</v>
      </c>
      <c r="M23" s="17">
        <v>2</v>
      </c>
      <c r="N23" s="17">
        <v>0</v>
      </c>
      <c r="O23" s="22">
        <v>0.1</v>
      </c>
      <c r="P23" s="352">
        <v>6.74</v>
      </c>
      <c r="Q23" s="17">
        <v>5.74</v>
      </c>
      <c r="R23" s="17">
        <v>2.96</v>
      </c>
      <c r="S23" s="60">
        <v>0.2</v>
      </c>
      <c r="T23" s="128"/>
      <c r="U23" s="128"/>
    </row>
    <row r="24" spans="1:21" s="20" customFormat="1" ht="26.4" customHeight="1" x14ac:dyDescent="0.3">
      <c r="A24" s="165"/>
      <c r="B24" s="181"/>
      <c r="C24" s="631">
        <v>119</v>
      </c>
      <c r="D24" s="201" t="s">
        <v>67</v>
      </c>
      <c r="E24" s="311" t="s">
        <v>67</v>
      </c>
      <c r="F24" s="207">
        <v>30</v>
      </c>
      <c r="G24" s="247"/>
      <c r="H24" s="411">
        <v>2.13</v>
      </c>
      <c r="I24" s="24">
        <v>0.21</v>
      </c>
      <c r="J24" s="69">
        <v>13.26</v>
      </c>
      <c r="K24" s="822">
        <v>72</v>
      </c>
      <c r="L24" s="411">
        <v>0.03</v>
      </c>
      <c r="M24" s="24">
        <v>0</v>
      </c>
      <c r="N24" s="24">
        <v>0</v>
      </c>
      <c r="O24" s="25">
        <v>0.05</v>
      </c>
      <c r="P24" s="411">
        <v>11.1</v>
      </c>
      <c r="Q24" s="24">
        <v>65.400000000000006</v>
      </c>
      <c r="R24" s="24">
        <v>19.5</v>
      </c>
      <c r="S24" s="69">
        <v>0.84</v>
      </c>
      <c r="T24" s="128"/>
      <c r="U24" s="128"/>
    </row>
    <row r="25" spans="1:21" s="20" customFormat="1" ht="26.4" customHeight="1" x14ac:dyDescent="0.3">
      <c r="A25" s="165"/>
      <c r="B25" s="207"/>
      <c r="C25" s="631">
        <v>120</v>
      </c>
      <c r="D25" s="201" t="s">
        <v>55</v>
      </c>
      <c r="E25" s="311" t="s">
        <v>55</v>
      </c>
      <c r="F25" s="207">
        <v>20</v>
      </c>
      <c r="G25" s="247"/>
      <c r="H25" s="411">
        <v>1.1399999999999999</v>
      </c>
      <c r="I25" s="24">
        <v>0.22</v>
      </c>
      <c r="J25" s="69">
        <v>7.44</v>
      </c>
      <c r="K25" s="822">
        <v>36.26</v>
      </c>
      <c r="L25" s="411">
        <v>0.02</v>
      </c>
      <c r="M25" s="24">
        <v>0.08</v>
      </c>
      <c r="N25" s="24">
        <v>0</v>
      </c>
      <c r="O25" s="25">
        <v>0.06</v>
      </c>
      <c r="P25" s="411">
        <v>6.8</v>
      </c>
      <c r="Q25" s="24">
        <v>24</v>
      </c>
      <c r="R25" s="24">
        <v>8.1999999999999993</v>
      </c>
      <c r="S25" s="69">
        <v>0.46</v>
      </c>
      <c r="T25" s="128"/>
      <c r="U25" s="128"/>
    </row>
    <row r="26" spans="1:21" s="20" customFormat="1" ht="26.4" customHeight="1" x14ac:dyDescent="0.3">
      <c r="A26" s="165"/>
      <c r="B26" s="269" t="s">
        <v>99</v>
      </c>
      <c r="C26" s="806"/>
      <c r="D26" s="342"/>
      <c r="E26" s="784" t="s">
        <v>24</v>
      </c>
      <c r="F26" s="342">
        <f>F17+F20+F22+F23+F24+F25+210</f>
        <v>850</v>
      </c>
      <c r="G26" s="812"/>
      <c r="H26" s="298">
        <f>H17+H18+H20+H22+H23+H24+H25</f>
        <v>27.389999999999997</v>
      </c>
      <c r="I26" s="298">
        <f t="shared" ref="I26:S26" si="2">I17+I18+I20+I22+I23+I24+I25</f>
        <v>33.479999999999997</v>
      </c>
      <c r="J26" s="298">
        <f t="shared" si="2"/>
        <v>107.09</v>
      </c>
      <c r="K26" s="298">
        <f t="shared" si="2"/>
        <v>849.17</v>
      </c>
      <c r="L26" s="298">
        <f t="shared" si="2"/>
        <v>0.38</v>
      </c>
      <c r="M26" s="298">
        <f t="shared" si="2"/>
        <v>14.97</v>
      </c>
      <c r="N26" s="298">
        <f t="shared" si="2"/>
        <v>11.25</v>
      </c>
      <c r="O26" s="298">
        <f t="shared" si="2"/>
        <v>4.4899999999999984</v>
      </c>
      <c r="P26" s="298">
        <f t="shared" si="2"/>
        <v>137.41000000000003</v>
      </c>
      <c r="Q26" s="298">
        <f t="shared" si="2"/>
        <v>429.23</v>
      </c>
      <c r="R26" s="298">
        <f t="shared" si="2"/>
        <v>119.96</v>
      </c>
      <c r="S26" s="298">
        <f t="shared" si="2"/>
        <v>7.91</v>
      </c>
      <c r="T26" s="128"/>
      <c r="U26" s="128"/>
    </row>
    <row r="27" spans="1:21" s="48" customFormat="1" ht="26.4" customHeight="1" x14ac:dyDescent="0.3">
      <c r="A27" s="165"/>
      <c r="B27" s="238" t="s">
        <v>101</v>
      </c>
      <c r="C27" s="706"/>
      <c r="D27" s="345"/>
      <c r="E27" s="259" t="s">
        <v>24</v>
      </c>
      <c r="F27" s="444">
        <f>F17+F21+F22+F23+F24+F25+210</f>
        <v>850</v>
      </c>
      <c r="G27" s="849"/>
      <c r="H27" s="772">
        <f>H17+H19+H21+H22+H23+H24+H25</f>
        <v>26.05</v>
      </c>
      <c r="I27" s="772">
        <f t="shared" ref="I27:S27" si="3">I17+I19+I21+I22+I23+I24+I25</f>
        <v>23.509999999999998</v>
      </c>
      <c r="J27" s="772">
        <f t="shared" si="3"/>
        <v>99</v>
      </c>
      <c r="K27" s="772">
        <f t="shared" si="3"/>
        <v>720.03000000000009</v>
      </c>
      <c r="L27" s="772">
        <f t="shared" si="3"/>
        <v>0.22999999999999998</v>
      </c>
      <c r="M27" s="772">
        <f t="shared" si="3"/>
        <v>14.649999999999999</v>
      </c>
      <c r="N27" s="772">
        <f t="shared" si="3"/>
        <v>0.19</v>
      </c>
      <c r="O27" s="772">
        <f t="shared" si="3"/>
        <v>26.919999999999998</v>
      </c>
      <c r="P27" s="772">
        <f t="shared" si="3"/>
        <v>184.53</v>
      </c>
      <c r="Q27" s="772">
        <f t="shared" si="3"/>
        <v>458.82000000000005</v>
      </c>
      <c r="R27" s="772">
        <f t="shared" si="3"/>
        <v>142.91999999999996</v>
      </c>
      <c r="S27" s="772">
        <f t="shared" si="3"/>
        <v>9.4599999999999991</v>
      </c>
    </row>
    <row r="28" spans="1:21" s="48" customFormat="1" ht="26.4" customHeight="1" x14ac:dyDescent="0.3">
      <c r="A28" s="165"/>
      <c r="B28" s="807" t="s">
        <v>99</v>
      </c>
      <c r="C28" s="708"/>
      <c r="D28" s="342"/>
      <c r="E28" s="260" t="s">
        <v>25</v>
      </c>
      <c r="F28" s="748"/>
      <c r="G28" s="812"/>
      <c r="H28" s="298"/>
      <c r="I28" s="26"/>
      <c r="J28" s="98"/>
      <c r="K28" s="1011">
        <f>K26/23.5</f>
        <v>36.134893617021277</v>
      </c>
      <c r="L28" s="298"/>
      <c r="M28" s="26"/>
      <c r="N28" s="26"/>
      <c r="O28" s="168"/>
      <c r="P28" s="298"/>
      <c r="Q28" s="26"/>
      <c r="R28" s="26"/>
      <c r="S28" s="98"/>
    </row>
    <row r="29" spans="1:21" s="48" customFormat="1" ht="26.4" customHeight="1" thickBot="1" x14ac:dyDescent="0.35">
      <c r="A29" s="219"/>
      <c r="B29" s="810" t="s">
        <v>101</v>
      </c>
      <c r="C29" s="245"/>
      <c r="D29" s="273"/>
      <c r="E29" s="261" t="s">
        <v>25</v>
      </c>
      <c r="F29" s="273"/>
      <c r="G29" s="292"/>
      <c r="H29" s="710"/>
      <c r="I29" s="711"/>
      <c r="J29" s="712"/>
      <c r="K29" s="1012">
        <f>K27/23.5</f>
        <v>30.639574468085112</v>
      </c>
      <c r="L29" s="710"/>
      <c r="M29" s="711"/>
      <c r="N29" s="711"/>
      <c r="O29" s="769"/>
      <c r="P29" s="710"/>
      <c r="Q29" s="711"/>
      <c r="R29" s="711"/>
      <c r="S29" s="712"/>
    </row>
    <row r="30" spans="1:21" ht="15.6" x14ac:dyDescent="0.3">
      <c r="A30" s="9"/>
      <c r="B30" s="331"/>
      <c r="C30" s="332"/>
      <c r="D30" s="332"/>
      <c r="E30" s="35"/>
      <c r="F30" s="35"/>
      <c r="G30" s="314"/>
      <c r="H30" s="315"/>
      <c r="I30" s="314"/>
      <c r="J30" s="35"/>
      <c r="K30" s="316"/>
      <c r="L30" s="35"/>
      <c r="M30" s="35"/>
      <c r="N30" s="35"/>
      <c r="O30" s="317"/>
      <c r="P30" s="317"/>
      <c r="Q30" s="317"/>
      <c r="R30" s="317"/>
      <c r="S30" s="317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7"/>
  <sheetViews>
    <sheetView zoomScale="60" zoomScaleNormal="60" workbookViewId="0">
      <selection activeCell="K30" sqref="K30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70" customWidth="1"/>
    <col min="5" max="5" width="70.10937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8.44140625" customWidth="1"/>
    <col min="16" max="16" width="9.88671875" customWidth="1"/>
  </cols>
  <sheetData>
    <row r="2" spans="1:21" ht="22.8" x14ac:dyDescent="0.4">
      <c r="A2" s="6" t="s">
        <v>1</v>
      </c>
      <c r="B2" s="7"/>
      <c r="C2" s="337"/>
      <c r="D2" s="339" t="s">
        <v>3</v>
      </c>
      <c r="E2" s="6"/>
      <c r="F2" s="8" t="s">
        <v>2</v>
      </c>
      <c r="G2" s="177">
        <v>17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38"/>
      <c r="D3" s="34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4"/>
      <c r="B4" s="162"/>
      <c r="C4" s="155" t="s">
        <v>45</v>
      </c>
      <c r="D4" s="365"/>
      <c r="E4" s="251"/>
      <c r="F4" s="162"/>
      <c r="G4" s="886"/>
      <c r="H4" s="388" t="s">
        <v>26</v>
      </c>
      <c r="I4" s="389"/>
      <c r="J4" s="389"/>
      <c r="K4" s="1014" t="s">
        <v>27</v>
      </c>
      <c r="L4" s="1032" t="s">
        <v>28</v>
      </c>
      <c r="M4" s="1033"/>
      <c r="N4" s="1033"/>
      <c r="O4" s="1050"/>
      <c r="P4" s="1032" t="s">
        <v>29</v>
      </c>
      <c r="Q4" s="1035"/>
      <c r="R4" s="1035"/>
      <c r="S4" s="1036"/>
    </row>
    <row r="5" spans="1:21" s="20" customFormat="1" ht="28.5" customHeight="1" thickBot="1" x14ac:dyDescent="0.35">
      <c r="A5" s="215" t="s">
        <v>0</v>
      </c>
      <c r="B5" s="163"/>
      <c r="C5" s="156" t="s">
        <v>46</v>
      </c>
      <c r="D5" s="366" t="s">
        <v>47</v>
      </c>
      <c r="E5" s="156" t="s">
        <v>44</v>
      </c>
      <c r="F5" s="163" t="s">
        <v>30</v>
      </c>
      <c r="G5" s="156" t="s">
        <v>43</v>
      </c>
      <c r="H5" s="391" t="s">
        <v>31</v>
      </c>
      <c r="I5" s="14" t="s">
        <v>32</v>
      </c>
      <c r="J5" s="14" t="s">
        <v>33</v>
      </c>
      <c r="K5" s="1015" t="s">
        <v>34</v>
      </c>
      <c r="L5" s="391" t="s">
        <v>35</v>
      </c>
      <c r="M5" s="14" t="s">
        <v>36</v>
      </c>
      <c r="N5" s="14" t="s">
        <v>37</v>
      </c>
      <c r="O5" s="941" t="s">
        <v>38</v>
      </c>
      <c r="P5" s="391" t="s">
        <v>39</v>
      </c>
      <c r="Q5" s="14" t="s">
        <v>40</v>
      </c>
      <c r="R5" s="14" t="s">
        <v>41</v>
      </c>
      <c r="S5" s="121" t="s">
        <v>42</v>
      </c>
    </row>
    <row r="6" spans="1:21" s="20" customFormat="1" ht="26.4" customHeight="1" x14ac:dyDescent="0.3">
      <c r="A6" s="164" t="s">
        <v>6</v>
      </c>
      <c r="B6" s="211"/>
      <c r="C6" s="197">
        <v>190</v>
      </c>
      <c r="D6" s="222" t="s">
        <v>23</v>
      </c>
      <c r="E6" s="364" t="s">
        <v>145</v>
      </c>
      <c r="F6" s="413" t="s">
        <v>146</v>
      </c>
      <c r="G6" s="887"/>
      <c r="H6" s="352">
        <v>5.4</v>
      </c>
      <c r="I6" s="17">
        <v>11</v>
      </c>
      <c r="J6" s="17">
        <v>31.2</v>
      </c>
      <c r="K6" s="1016">
        <v>245.5</v>
      </c>
      <c r="L6" s="352">
        <v>0.11</v>
      </c>
      <c r="M6" s="17">
        <v>0.66</v>
      </c>
      <c r="N6" s="17">
        <v>0.04</v>
      </c>
      <c r="O6" s="22">
        <v>0.84</v>
      </c>
      <c r="P6" s="352">
        <v>76.81</v>
      </c>
      <c r="Q6" s="17">
        <v>102.48</v>
      </c>
      <c r="R6" s="17">
        <v>16.489999999999998</v>
      </c>
      <c r="S6" s="60">
        <v>0.81</v>
      </c>
    </row>
    <row r="7" spans="1:21" s="48" customFormat="1" ht="26.4" customHeight="1" x14ac:dyDescent="0.3">
      <c r="A7" s="216"/>
      <c r="B7" s="237"/>
      <c r="C7" s="190">
        <v>66</v>
      </c>
      <c r="D7" s="367" t="s">
        <v>77</v>
      </c>
      <c r="E7" s="350" t="s">
        <v>71</v>
      </c>
      <c r="F7" s="290">
        <v>150</v>
      </c>
      <c r="G7" s="246"/>
      <c r="H7" s="352">
        <v>15.6</v>
      </c>
      <c r="I7" s="17">
        <v>16.350000000000001</v>
      </c>
      <c r="J7" s="17">
        <v>2.7</v>
      </c>
      <c r="K7" s="22">
        <v>220.2</v>
      </c>
      <c r="L7" s="352">
        <v>7.0000000000000007E-2</v>
      </c>
      <c r="M7" s="17">
        <v>0.52</v>
      </c>
      <c r="N7" s="17">
        <v>0.33</v>
      </c>
      <c r="O7" s="22">
        <v>0.78</v>
      </c>
      <c r="P7" s="352">
        <v>112.35</v>
      </c>
      <c r="Q7" s="17">
        <v>250.35</v>
      </c>
      <c r="R7" s="17">
        <v>18.809999999999999</v>
      </c>
      <c r="S7" s="60">
        <v>2.79</v>
      </c>
    </row>
    <row r="8" spans="1:21" s="48" customFormat="1" ht="26.4" customHeight="1" x14ac:dyDescent="0.3">
      <c r="A8" s="216"/>
      <c r="B8" s="237"/>
      <c r="C8" s="197">
        <v>114</v>
      </c>
      <c r="D8" s="222" t="s">
        <v>53</v>
      </c>
      <c r="E8" s="252" t="s">
        <v>60</v>
      </c>
      <c r="F8" s="819">
        <v>200</v>
      </c>
      <c r="G8" s="248"/>
      <c r="H8" s="352">
        <v>0.2</v>
      </c>
      <c r="I8" s="17">
        <v>0</v>
      </c>
      <c r="J8" s="17">
        <v>11</v>
      </c>
      <c r="K8" s="22">
        <v>44.8</v>
      </c>
      <c r="L8" s="352">
        <v>0</v>
      </c>
      <c r="M8" s="17">
        <v>0.08</v>
      </c>
      <c r="N8" s="17">
        <v>0</v>
      </c>
      <c r="O8" s="22">
        <v>0</v>
      </c>
      <c r="P8" s="352">
        <v>13.56</v>
      </c>
      <c r="Q8" s="17">
        <v>7.66</v>
      </c>
      <c r="R8" s="17">
        <v>4.08</v>
      </c>
      <c r="S8" s="60">
        <v>0.8</v>
      </c>
      <c r="T8" s="192"/>
      <c r="U8" s="192"/>
    </row>
    <row r="9" spans="1:21" s="48" customFormat="1" ht="26.4" customHeight="1" x14ac:dyDescent="0.3">
      <c r="A9" s="216"/>
      <c r="B9" s="225"/>
      <c r="C9" s="157">
        <v>121</v>
      </c>
      <c r="D9" s="357" t="s">
        <v>59</v>
      </c>
      <c r="E9" s="358" t="s">
        <v>59</v>
      </c>
      <c r="F9" s="289">
        <v>30</v>
      </c>
      <c r="G9" s="248"/>
      <c r="H9" s="352">
        <v>2.16</v>
      </c>
      <c r="I9" s="17">
        <v>0.81</v>
      </c>
      <c r="J9" s="17">
        <v>14.73</v>
      </c>
      <c r="K9" s="22">
        <v>75.66</v>
      </c>
      <c r="L9" s="352">
        <v>0.04</v>
      </c>
      <c r="M9" s="17">
        <v>0</v>
      </c>
      <c r="N9" s="17">
        <v>0</v>
      </c>
      <c r="O9" s="22">
        <v>0.51</v>
      </c>
      <c r="P9" s="352">
        <v>7.5</v>
      </c>
      <c r="Q9" s="17">
        <v>24.6</v>
      </c>
      <c r="R9" s="17">
        <v>9.9</v>
      </c>
      <c r="S9" s="60">
        <v>0.45</v>
      </c>
      <c r="T9" s="192"/>
      <c r="U9" s="192"/>
    </row>
    <row r="10" spans="1:21" s="48" customFormat="1" ht="26.4" customHeight="1" x14ac:dyDescent="0.3">
      <c r="A10" s="216"/>
      <c r="B10" s="207"/>
      <c r="C10" s="197">
        <v>120</v>
      </c>
      <c r="D10" s="222" t="s">
        <v>16</v>
      </c>
      <c r="E10" s="257" t="s">
        <v>22</v>
      </c>
      <c r="F10" s="248">
        <v>20</v>
      </c>
      <c r="G10" s="888"/>
      <c r="H10" s="352">
        <v>1.1399999999999999</v>
      </c>
      <c r="I10" s="17">
        <v>0.22</v>
      </c>
      <c r="J10" s="17">
        <v>7.44</v>
      </c>
      <c r="K10" s="1016">
        <v>36.26</v>
      </c>
      <c r="L10" s="352">
        <v>0.02</v>
      </c>
      <c r="M10" s="17">
        <v>0.08</v>
      </c>
      <c r="N10" s="17">
        <v>0</v>
      </c>
      <c r="O10" s="22">
        <v>0.06</v>
      </c>
      <c r="P10" s="352">
        <v>6.8</v>
      </c>
      <c r="Q10" s="17">
        <v>24</v>
      </c>
      <c r="R10" s="17">
        <v>8.1999999999999993</v>
      </c>
      <c r="S10" s="60">
        <v>0.46</v>
      </c>
      <c r="T10" s="192"/>
      <c r="U10" s="192"/>
    </row>
    <row r="11" spans="1:21" s="48" customFormat="1" ht="26.4" customHeight="1" x14ac:dyDescent="0.3">
      <c r="A11" s="216"/>
      <c r="B11" s="237"/>
      <c r="C11" s="158"/>
      <c r="D11" s="223"/>
      <c r="E11" s="266" t="s">
        <v>24</v>
      </c>
      <c r="F11" s="405">
        <f>F7+F8+F9+F10+100</f>
        <v>500</v>
      </c>
      <c r="G11" s="405"/>
      <c r="H11" s="1013">
        <f t="shared" ref="H11:S11" si="0">H7+H8+H9+H10+100</f>
        <v>119.1</v>
      </c>
      <c r="I11" s="952">
        <f t="shared" si="0"/>
        <v>117.38</v>
      </c>
      <c r="J11" s="952">
        <f t="shared" si="0"/>
        <v>135.87</v>
      </c>
      <c r="K11" s="403">
        <f t="shared" si="0"/>
        <v>476.91999999999996</v>
      </c>
      <c r="L11" s="1013">
        <f t="shared" si="0"/>
        <v>100.13</v>
      </c>
      <c r="M11" s="952">
        <f t="shared" si="0"/>
        <v>100.68</v>
      </c>
      <c r="N11" s="952">
        <f t="shared" si="0"/>
        <v>100.33</v>
      </c>
      <c r="O11" s="403">
        <f t="shared" si="0"/>
        <v>101.35</v>
      </c>
      <c r="P11" s="1013">
        <f t="shared" si="0"/>
        <v>240.21</v>
      </c>
      <c r="Q11" s="952">
        <f t="shared" si="0"/>
        <v>406.61</v>
      </c>
      <c r="R11" s="952">
        <f t="shared" si="0"/>
        <v>140.99</v>
      </c>
      <c r="S11" s="402">
        <f t="shared" si="0"/>
        <v>104.5</v>
      </c>
    </row>
    <row r="12" spans="1:21" s="48" customFormat="1" ht="26.4" customHeight="1" thickBot="1" x14ac:dyDescent="0.35">
      <c r="A12" s="217"/>
      <c r="B12" s="361"/>
      <c r="C12" s="307"/>
      <c r="D12" s="368"/>
      <c r="E12" s="267" t="s">
        <v>25</v>
      </c>
      <c r="F12" s="294"/>
      <c r="G12" s="641"/>
      <c r="H12" s="359"/>
      <c r="I12" s="226"/>
      <c r="J12" s="226"/>
      <c r="K12" s="953">
        <f>K11/23.5</f>
        <v>20.294468085106381</v>
      </c>
      <c r="L12" s="394"/>
      <c r="M12" s="395"/>
      <c r="N12" s="395"/>
      <c r="O12" s="1019"/>
      <c r="P12" s="394"/>
      <c r="Q12" s="395"/>
      <c r="R12" s="395"/>
      <c r="S12" s="777"/>
    </row>
    <row r="13" spans="1:21" s="20" customFormat="1" ht="26.4" customHeight="1" x14ac:dyDescent="0.3">
      <c r="A13" s="218" t="s">
        <v>7</v>
      </c>
      <c r="B13" s="333"/>
      <c r="C13" s="425">
        <v>17</v>
      </c>
      <c r="D13" s="427" t="s">
        <v>23</v>
      </c>
      <c r="E13" s="430" t="s">
        <v>195</v>
      </c>
      <c r="F13" s="449">
        <v>50</v>
      </c>
      <c r="G13" s="428"/>
      <c r="H13" s="378">
        <v>5.95</v>
      </c>
      <c r="I13" s="53">
        <v>5.05</v>
      </c>
      <c r="J13" s="53">
        <v>0.3</v>
      </c>
      <c r="K13" s="72">
        <v>70.7</v>
      </c>
      <c r="L13" s="396">
        <v>0.03</v>
      </c>
      <c r="M13" s="56">
        <v>0</v>
      </c>
      <c r="N13" s="56">
        <v>0.17</v>
      </c>
      <c r="O13" s="64">
        <v>0</v>
      </c>
      <c r="P13" s="396">
        <v>27.5</v>
      </c>
      <c r="Q13" s="56">
        <v>92.5</v>
      </c>
      <c r="R13" s="56">
        <v>27</v>
      </c>
      <c r="S13" s="57">
        <v>1.35</v>
      </c>
      <c r="T13" s="48"/>
      <c r="U13" s="48"/>
    </row>
    <row r="14" spans="1:21" s="20" customFormat="1" ht="26.4" customHeight="1" x14ac:dyDescent="0.3">
      <c r="A14" s="164"/>
      <c r="B14" s="412"/>
      <c r="C14" s="208">
        <v>1</v>
      </c>
      <c r="D14" s="367" t="s">
        <v>23</v>
      </c>
      <c r="E14" s="350" t="s">
        <v>13</v>
      </c>
      <c r="F14" s="779">
        <v>10</v>
      </c>
      <c r="G14" s="157"/>
      <c r="H14" s="352">
        <v>2.44</v>
      </c>
      <c r="I14" s="17">
        <v>2.36</v>
      </c>
      <c r="J14" s="17">
        <v>0</v>
      </c>
      <c r="K14" s="22">
        <v>31</v>
      </c>
      <c r="L14" s="352">
        <v>0</v>
      </c>
      <c r="M14" s="17">
        <v>0.16</v>
      </c>
      <c r="N14" s="17">
        <v>0.02</v>
      </c>
      <c r="O14" s="22">
        <v>0</v>
      </c>
      <c r="P14" s="352">
        <v>100</v>
      </c>
      <c r="Q14" s="17">
        <v>54.4</v>
      </c>
      <c r="R14" s="17">
        <v>4.7</v>
      </c>
      <c r="S14" s="60">
        <v>0.06</v>
      </c>
      <c r="T14" s="48"/>
      <c r="U14" s="48"/>
    </row>
    <row r="15" spans="1:21" s="20" customFormat="1" ht="26.4" customHeight="1" x14ac:dyDescent="0.3">
      <c r="A15" s="216"/>
      <c r="B15" s="146"/>
      <c r="C15" s="158">
        <v>31</v>
      </c>
      <c r="D15" s="223" t="s">
        <v>140</v>
      </c>
      <c r="E15" s="264" t="s">
        <v>106</v>
      </c>
      <c r="F15" s="820">
        <v>200</v>
      </c>
      <c r="G15" s="247"/>
      <c r="H15" s="353">
        <v>5.74</v>
      </c>
      <c r="I15" s="13">
        <v>8.7799999999999994</v>
      </c>
      <c r="J15" s="13">
        <v>8.74</v>
      </c>
      <c r="K15" s="27">
        <v>138.04</v>
      </c>
      <c r="L15" s="353">
        <v>0.04</v>
      </c>
      <c r="M15" s="13">
        <v>5.24</v>
      </c>
      <c r="N15" s="13">
        <v>5.24</v>
      </c>
      <c r="O15" s="27">
        <v>2</v>
      </c>
      <c r="P15" s="353">
        <v>1.2</v>
      </c>
      <c r="Q15" s="13">
        <v>33.799999999999997</v>
      </c>
      <c r="R15" s="13">
        <v>20.28</v>
      </c>
      <c r="S15" s="65">
        <v>1.28</v>
      </c>
      <c r="T15" s="192"/>
      <c r="U15" s="192"/>
    </row>
    <row r="16" spans="1:21" s="48" customFormat="1" ht="26.4" customHeight="1" x14ac:dyDescent="0.3">
      <c r="A16" s="165"/>
      <c r="B16" s="236" t="s">
        <v>99</v>
      </c>
      <c r="C16" s="243">
        <v>194</v>
      </c>
      <c r="D16" s="360" t="s">
        <v>10</v>
      </c>
      <c r="E16" s="803" t="s">
        <v>147</v>
      </c>
      <c r="F16" s="821">
        <v>90</v>
      </c>
      <c r="G16" s="276"/>
      <c r="H16" s="362">
        <v>16.559999999999999</v>
      </c>
      <c r="I16" s="79">
        <v>14.22</v>
      </c>
      <c r="J16" s="79">
        <v>11.7</v>
      </c>
      <c r="K16" s="80">
        <v>240.93</v>
      </c>
      <c r="L16" s="362">
        <v>0.04</v>
      </c>
      <c r="M16" s="79">
        <v>0.5</v>
      </c>
      <c r="N16" s="79">
        <v>0</v>
      </c>
      <c r="O16" s="80">
        <v>1.21</v>
      </c>
      <c r="P16" s="362">
        <v>17.350000000000001</v>
      </c>
      <c r="Q16" s="79">
        <v>113.15</v>
      </c>
      <c r="R16" s="79">
        <v>16.149999999999999</v>
      </c>
      <c r="S16" s="124">
        <v>0.97</v>
      </c>
      <c r="T16" s="192"/>
      <c r="U16" s="192"/>
    </row>
    <row r="17" spans="1:21" s="48" customFormat="1" ht="26.4" customHeight="1" x14ac:dyDescent="0.3">
      <c r="A17" s="165"/>
      <c r="B17" s="238" t="s">
        <v>101</v>
      </c>
      <c r="C17" s="244">
        <v>83</v>
      </c>
      <c r="D17" s="823" t="s">
        <v>10</v>
      </c>
      <c r="E17" s="808" t="s">
        <v>205</v>
      </c>
      <c r="F17" s="696">
        <v>90</v>
      </c>
      <c r="G17" s="277"/>
      <c r="H17" s="701">
        <v>20.25</v>
      </c>
      <c r="I17" s="131">
        <v>11.52</v>
      </c>
      <c r="J17" s="131">
        <v>1.35</v>
      </c>
      <c r="K17" s="132">
        <v>189.99</v>
      </c>
      <c r="L17" s="701">
        <v>7.0000000000000007E-2</v>
      </c>
      <c r="M17" s="131">
        <v>4.84</v>
      </c>
      <c r="N17" s="131">
        <v>0</v>
      </c>
      <c r="O17" s="132">
        <v>0.78</v>
      </c>
      <c r="P17" s="701">
        <v>20.53</v>
      </c>
      <c r="Q17" s="131">
        <v>74.290000000000006</v>
      </c>
      <c r="R17" s="131">
        <v>23.03</v>
      </c>
      <c r="S17" s="702">
        <v>0.96</v>
      </c>
      <c r="T17" s="192"/>
      <c r="U17" s="192"/>
    </row>
    <row r="18" spans="1:21" s="48" customFormat="1" ht="35.25" customHeight="1" x14ac:dyDescent="0.3">
      <c r="A18" s="165"/>
      <c r="B18" s="184" t="s">
        <v>99</v>
      </c>
      <c r="C18" s="243">
        <v>217</v>
      </c>
      <c r="D18" s="347" t="s">
        <v>79</v>
      </c>
      <c r="E18" s="721" t="s">
        <v>189</v>
      </c>
      <c r="F18" s="276">
        <v>150</v>
      </c>
      <c r="G18" s="276"/>
      <c r="H18" s="738">
        <v>3.15</v>
      </c>
      <c r="I18" s="739">
        <v>10.54</v>
      </c>
      <c r="J18" s="739">
        <v>20.86</v>
      </c>
      <c r="K18" s="805">
        <v>192</v>
      </c>
      <c r="L18" s="738">
        <v>0.13</v>
      </c>
      <c r="M18" s="739">
        <v>25.51</v>
      </c>
      <c r="N18" s="739">
        <v>0</v>
      </c>
      <c r="O18" s="805">
        <v>0.48</v>
      </c>
      <c r="P18" s="738">
        <v>28.69</v>
      </c>
      <c r="Q18" s="739">
        <v>79.87</v>
      </c>
      <c r="R18" s="739">
        <v>33.22</v>
      </c>
      <c r="S18" s="740">
        <v>1.41</v>
      </c>
      <c r="T18" s="192"/>
      <c r="U18" s="192"/>
    </row>
    <row r="19" spans="1:21" s="48" customFormat="1" ht="35.25" customHeight="1" x14ac:dyDescent="0.3">
      <c r="A19" s="147"/>
      <c r="B19" s="759" t="s">
        <v>101</v>
      </c>
      <c r="C19" s="760">
        <v>22</v>
      </c>
      <c r="D19" s="348" t="s">
        <v>79</v>
      </c>
      <c r="E19" s="472" t="s">
        <v>206</v>
      </c>
      <c r="F19" s="244">
        <v>150</v>
      </c>
      <c r="G19" s="277"/>
      <c r="H19" s="561">
        <v>2.4</v>
      </c>
      <c r="I19" s="83">
        <v>6.9</v>
      </c>
      <c r="J19" s="83">
        <v>14.1</v>
      </c>
      <c r="K19" s="84">
        <v>128.85</v>
      </c>
      <c r="L19" s="561">
        <v>0.09</v>
      </c>
      <c r="M19" s="83">
        <v>21.27</v>
      </c>
      <c r="N19" s="83">
        <v>0</v>
      </c>
      <c r="O19" s="84">
        <v>1.05</v>
      </c>
      <c r="P19" s="561">
        <v>47.32</v>
      </c>
      <c r="Q19" s="83">
        <v>66.88</v>
      </c>
      <c r="R19" s="83">
        <v>29.41</v>
      </c>
      <c r="S19" s="125">
        <v>1.08</v>
      </c>
      <c r="T19" s="192"/>
      <c r="U19" s="192"/>
    </row>
    <row r="20" spans="1:21" s="20" customFormat="1" ht="39.75" customHeight="1" x14ac:dyDescent="0.3">
      <c r="A20" s="165"/>
      <c r="B20" s="181"/>
      <c r="C20" s="631">
        <v>95</v>
      </c>
      <c r="D20" s="223" t="s">
        <v>20</v>
      </c>
      <c r="E20" s="429" t="s">
        <v>105</v>
      </c>
      <c r="F20" s="654">
        <v>200</v>
      </c>
      <c r="G20" s="813"/>
      <c r="H20" s="411">
        <v>0</v>
      </c>
      <c r="I20" s="24">
        <v>0</v>
      </c>
      <c r="J20" s="24">
        <v>24.4</v>
      </c>
      <c r="K20" s="25">
        <v>97.6</v>
      </c>
      <c r="L20" s="411">
        <v>0.16</v>
      </c>
      <c r="M20" s="24">
        <v>9.18</v>
      </c>
      <c r="N20" s="24">
        <v>0.16</v>
      </c>
      <c r="O20" s="25">
        <v>0.8</v>
      </c>
      <c r="P20" s="411">
        <v>0.78</v>
      </c>
      <c r="Q20" s="24">
        <v>0</v>
      </c>
      <c r="R20" s="24">
        <v>0</v>
      </c>
      <c r="S20" s="69">
        <v>0</v>
      </c>
      <c r="T20" s="192"/>
      <c r="U20" s="128"/>
    </row>
    <row r="21" spans="1:21" s="20" customFormat="1" ht="26.4" customHeight="1" x14ac:dyDescent="0.3">
      <c r="A21" s="165"/>
      <c r="B21" s="181"/>
      <c r="C21" s="631">
        <v>119</v>
      </c>
      <c r="D21" s="223" t="s">
        <v>15</v>
      </c>
      <c r="E21" s="306" t="s">
        <v>67</v>
      </c>
      <c r="F21" s="247">
        <v>30</v>
      </c>
      <c r="G21" s="813"/>
      <c r="H21" s="411">
        <v>2.13</v>
      </c>
      <c r="I21" s="24">
        <v>0.21</v>
      </c>
      <c r="J21" s="24">
        <v>13.26</v>
      </c>
      <c r="K21" s="51">
        <v>72</v>
      </c>
      <c r="L21" s="411">
        <v>0.03</v>
      </c>
      <c r="M21" s="24">
        <v>0</v>
      </c>
      <c r="N21" s="24">
        <v>0</v>
      </c>
      <c r="O21" s="25">
        <v>0.05</v>
      </c>
      <c r="P21" s="411">
        <v>11.1</v>
      </c>
      <c r="Q21" s="24">
        <v>65.400000000000006</v>
      </c>
      <c r="R21" s="24">
        <v>19.5</v>
      </c>
      <c r="S21" s="69">
        <v>0.84</v>
      </c>
      <c r="T21" s="192"/>
      <c r="U21" s="128"/>
    </row>
    <row r="22" spans="1:21" s="20" customFormat="1" ht="26.4" customHeight="1" x14ac:dyDescent="0.3">
      <c r="A22" s="165"/>
      <c r="B22" s="207"/>
      <c r="C22" s="158">
        <v>120</v>
      </c>
      <c r="D22" s="223" t="s">
        <v>16</v>
      </c>
      <c r="E22" s="306" t="s">
        <v>22</v>
      </c>
      <c r="F22" s="247">
        <v>20</v>
      </c>
      <c r="G22" s="813"/>
      <c r="H22" s="411">
        <v>1.1399999999999999</v>
      </c>
      <c r="I22" s="24">
        <v>0.22</v>
      </c>
      <c r="J22" s="24">
        <v>7.44</v>
      </c>
      <c r="K22" s="51">
        <v>36.26</v>
      </c>
      <c r="L22" s="411">
        <v>0.02</v>
      </c>
      <c r="M22" s="24">
        <v>0.08</v>
      </c>
      <c r="N22" s="24">
        <v>0</v>
      </c>
      <c r="O22" s="25">
        <v>0.06</v>
      </c>
      <c r="P22" s="411">
        <v>6.8</v>
      </c>
      <c r="Q22" s="24">
        <v>24</v>
      </c>
      <c r="R22" s="24">
        <v>8.1999999999999993</v>
      </c>
      <c r="S22" s="69">
        <v>0.46</v>
      </c>
      <c r="T22" s="192"/>
      <c r="U22" s="128"/>
    </row>
    <row r="23" spans="1:21" s="48" customFormat="1" ht="26.4" customHeight="1" x14ac:dyDescent="0.3">
      <c r="A23" s="165"/>
      <c r="B23" s="236"/>
      <c r="C23" s="708"/>
      <c r="D23" s="818"/>
      <c r="E23" s="258" t="s">
        <v>24</v>
      </c>
      <c r="F23" s="812">
        <f>F13+F15+F16+F18+F20+F21+F22</f>
        <v>740</v>
      </c>
      <c r="G23" s="812"/>
      <c r="H23" s="298">
        <f t="shared" ref="H23:S23" si="1">H13+H15+H16+H18+H20+H21+H22</f>
        <v>34.67</v>
      </c>
      <c r="I23" s="26">
        <f t="shared" si="1"/>
        <v>39.019999999999996</v>
      </c>
      <c r="J23" s="26">
        <f t="shared" si="1"/>
        <v>86.7</v>
      </c>
      <c r="K23" s="168">
        <f t="shared" si="1"/>
        <v>847.53000000000009</v>
      </c>
      <c r="L23" s="298">
        <f t="shared" si="1"/>
        <v>0.45000000000000007</v>
      </c>
      <c r="M23" s="26">
        <f t="shared" si="1"/>
        <v>40.51</v>
      </c>
      <c r="N23" s="26">
        <f t="shared" si="1"/>
        <v>5.57</v>
      </c>
      <c r="O23" s="168">
        <f t="shared" si="1"/>
        <v>4.5999999999999996</v>
      </c>
      <c r="P23" s="298">
        <f t="shared" si="1"/>
        <v>93.419999999999987</v>
      </c>
      <c r="Q23" s="26">
        <f t="shared" si="1"/>
        <v>408.72</v>
      </c>
      <c r="R23" s="26">
        <f t="shared" si="1"/>
        <v>124.35000000000001</v>
      </c>
      <c r="S23" s="98">
        <f t="shared" si="1"/>
        <v>6.31</v>
      </c>
    </row>
    <row r="24" spans="1:21" s="48" customFormat="1" ht="26.4" customHeight="1" x14ac:dyDescent="0.3">
      <c r="A24" s="165"/>
      <c r="B24" s="824"/>
      <c r="C24" s="706"/>
      <c r="D24" s="825"/>
      <c r="E24" s="640" t="s">
        <v>24</v>
      </c>
      <c r="F24" s="814">
        <f>F13+F15+F17+F19+F20+F21+F22</f>
        <v>740</v>
      </c>
      <c r="G24" s="814"/>
      <c r="H24" s="486">
        <f t="shared" ref="H24:S24" si="2">H13+H15+H17+H19+H20+H21+H22</f>
        <v>37.610000000000007</v>
      </c>
      <c r="I24" s="81">
        <f t="shared" si="2"/>
        <v>32.68</v>
      </c>
      <c r="J24" s="81">
        <f t="shared" si="2"/>
        <v>69.59</v>
      </c>
      <c r="K24" s="760">
        <f t="shared" si="2"/>
        <v>733.44</v>
      </c>
      <c r="L24" s="486">
        <f t="shared" si="2"/>
        <v>0.44000000000000006</v>
      </c>
      <c r="M24" s="81">
        <f t="shared" si="2"/>
        <v>40.61</v>
      </c>
      <c r="N24" s="81">
        <f t="shared" si="2"/>
        <v>5.57</v>
      </c>
      <c r="O24" s="760">
        <f t="shared" si="2"/>
        <v>4.7399999999999993</v>
      </c>
      <c r="P24" s="486">
        <f t="shared" si="2"/>
        <v>115.23</v>
      </c>
      <c r="Q24" s="81">
        <f t="shared" si="2"/>
        <v>356.87</v>
      </c>
      <c r="R24" s="81">
        <f t="shared" si="2"/>
        <v>127.42</v>
      </c>
      <c r="S24" s="126">
        <f t="shared" si="2"/>
        <v>5.97</v>
      </c>
    </row>
    <row r="25" spans="1:21" s="48" customFormat="1" ht="26.4" customHeight="1" x14ac:dyDescent="0.3">
      <c r="A25" s="165"/>
      <c r="B25" s="807"/>
      <c r="C25" s="708"/>
      <c r="D25" s="818"/>
      <c r="E25" s="260" t="s">
        <v>25</v>
      </c>
      <c r="F25" s="812"/>
      <c r="G25" s="276"/>
      <c r="H25" s="298"/>
      <c r="I25" s="26"/>
      <c r="J25" s="26"/>
      <c r="K25" s="1017">
        <f>K23/23.5</f>
        <v>36.065106382978726</v>
      </c>
      <c r="L25" s="298"/>
      <c r="M25" s="26"/>
      <c r="N25" s="26"/>
      <c r="O25" s="168"/>
      <c r="P25" s="298"/>
      <c r="Q25" s="26"/>
      <c r="R25" s="26"/>
      <c r="S25" s="98"/>
    </row>
    <row r="26" spans="1:21" s="48" customFormat="1" ht="26.4" customHeight="1" thickBot="1" x14ac:dyDescent="0.35">
      <c r="A26" s="219"/>
      <c r="B26" s="810"/>
      <c r="C26" s="245"/>
      <c r="D26" s="826"/>
      <c r="E26" s="261" t="s">
        <v>25</v>
      </c>
      <c r="F26" s="292"/>
      <c r="G26" s="292"/>
      <c r="H26" s="710"/>
      <c r="I26" s="711"/>
      <c r="J26" s="711"/>
      <c r="K26" s="1018">
        <f>K24/23.5</f>
        <v>31.210212765957451</v>
      </c>
      <c r="L26" s="710"/>
      <c r="M26" s="711"/>
      <c r="N26" s="711"/>
      <c r="O26" s="769"/>
      <c r="P26" s="710"/>
      <c r="Q26" s="711"/>
      <c r="R26" s="711"/>
      <c r="S26" s="712"/>
    </row>
    <row r="27" spans="1:21" ht="15.6" x14ac:dyDescent="0.3">
      <c r="A27" s="9"/>
      <c r="B27" s="331"/>
      <c r="C27" s="332"/>
      <c r="D27" s="341"/>
      <c r="E27" s="35"/>
      <c r="F27" s="35"/>
      <c r="G27" s="314"/>
      <c r="H27" s="315"/>
      <c r="I27" s="314"/>
      <c r="J27" s="35"/>
      <c r="K27" s="316"/>
      <c r="L27" s="35"/>
      <c r="M27" s="35"/>
      <c r="N27" s="35"/>
      <c r="O27" s="317"/>
      <c r="P27" s="317"/>
      <c r="Q27" s="317"/>
      <c r="R27" s="317"/>
      <c r="S27" s="317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2"/>
  <sheetViews>
    <sheetView zoomScale="70" zoomScaleNormal="70" workbookViewId="0">
      <selection activeCell="E15" sqref="E15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70" customWidth="1"/>
    <col min="5" max="5" width="70.109375" customWidth="1"/>
    <col min="6" max="6" width="15.44140625" customWidth="1"/>
    <col min="7" max="7" width="15.6640625" customWidth="1"/>
    <col min="8" max="8" width="12" customWidth="1"/>
    <col min="9" max="9" width="11.33203125" customWidth="1"/>
    <col min="10" max="10" width="12.88671875" customWidth="1"/>
    <col min="11" max="11" width="20.6640625" customWidth="1"/>
    <col min="12" max="12" width="10.33203125" customWidth="1"/>
    <col min="16" max="16" width="9.88671875" customWidth="1"/>
  </cols>
  <sheetData>
    <row r="2" spans="1:21" ht="22.8" x14ac:dyDescent="0.4">
      <c r="A2" s="6" t="s">
        <v>1</v>
      </c>
      <c r="B2" s="7"/>
      <c r="C2" s="337"/>
      <c r="D2" s="339" t="s">
        <v>3</v>
      </c>
      <c r="E2" s="6"/>
      <c r="F2" s="8" t="s">
        <v>2</v>
      </c>
      <c r="G2" s="177">
        <v>18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38"/>
      <c r="D3" s="34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4"/>
      <c r="B4" s="162"/>
      <c r="C4" s="155" t="s">
        <v>45</v>
      </c>
      <c r="D4" s="365"/>
      <c r="E4" s="251"/>
      <c r="F4" s="162"/>
      <c r="G4" s="155"/>
      <c r="H4" s="388" t="s">
        <v>26</v>
      </c>
      <c r="I4" s="389"/>
      <c r="J4" s="1014"/>
      <c r="K4" s="1024" t="s">
        <v>27</v>
      </c>
      <c r="L4" s="1032" t="s">
        <v>28</v>
      </c>
      <c r="M4" s="1033"/>
      <c r="N4" s="1033"/>
      <c r="O4" s="1050"/>
      <c r="P4" s="1032" t="s">
        <v>29</v>
      </c>
      <c r="Q4" s="1035"/>
      <c r="R4" s="1035"/>
      <c r="S4" s="1036"/>
    </row>
    <row r="5" spans="1:21" s="20" customFormat="1" ht="28.5" customHeight="1" thickBot="1" x14ac:dyDescent="0.35">
      <c r="A5" s="215" t="s">
        <v>0</v>
      </c>
      <c r="B5" s="163"/>
      <c r="C5" s="156" t="s">
        <v>46</v>
      </c>
      <c r="D5" s="366" t="s">
        <v>47</v>
      </c>
      <c r="E5" s="156" t="s">
        <v>44</v>
      </c>
      <c r="F5" s="369" t="s">
        <v>30</v>
      </c>
      <c r="G5" s="156" t="s">
        <v>43</v>
      </c>
      <c r="H5" s="351" t="s">
        <v>31</v>
      </c>
      <c r="I5" s="116" t="s">
        <v>32</v>
      </c>
      <c r="J5" s="275" t="s">
        <v>33</v>
      </c>
      <c r="K5" s="1025" t="s">
        <v>34</v>
      </c>
      <c r="L5" s="351" t="s">
        <v>35</v>
      </c>
      <c r="M5" s="116" t="s">
        <v>36</v>
      </c>
      <c r="N5" s="116" t="s">
        <v>37</v>
      </c>
      <c r="O5" s="275" t="s">
        <v>38</v>
      </c>
      <c r="P5" s="351" t="s">
        <v>39</v>
      </c>
      <c r="Q5" s="116" t="s">
        <v>40</v>
      </c>
      <c r="R5" s="116" t="s">
        <v>41</v>
      </c>
      <c r="S5" s="118" t="s">
        <v>42</v>
      </c>
    </row>
    <row r="6" spans="1:21" s="20" customFormat="1" ht="26.4" customHeight="1" x14ac:dyDescent="0.3">
      <c r="A6" s="164" t="s">
        <v>6</v>
      </c>
      <c r="B6" s="322"/>
      <c r="C6" s="322">
        <v>137</v>
      </c>
      <c r="D6" s="320" t="s">
        <v>23</v>
      </c>
      <c r="E6" s="318" t="s">
        <v>103</v>
      </c>
      <c r="F6" s="206">
        <v>100</v>
      </c>
      <c r="G6" s="370"/>
      <c r="H6" s="352">
        <v>0.9</v>
      </c>
      <c r="I6" s="17">
        <v>0</v>
      </c>
      <c r="J6" s="22">
        <v>8.6</v>
      </c>
      <c r="K6" s="282">
        <v>38</v>
      </c>
      <c r="L6" s="378">
        <v>0.06</v>
      </c>
      <c r="M6" s="53">
        <v>38</v>
      </c>
      <c r="N6" s="53">
        <v>0.06</v>
      </c>
      <c r="O6" s="72">
        <v>0</v>
      </c>
      <c r="P6" s="378">
        <v>35</v>
      </c>
      <c r="Q6" s="53">
        <v>17</v>
      </c>
      <c r="R6" s="53">
        <v>11</v>
      </c>
      <c r="S6" s="323">
        <v>0.1</v>
      </c>
    </row>
    <row r="7" spans="1:21" s="48" customFormat="1" ht="26.4" customHeight="1" x14ac:dyDescent="0.3">
      <c r="A7" s="216"/>
      <c r="B7" s="237"/>
      <c r="C7" s="208">
        <v>66</v>
      </c>
      <c r="D7" s="387" t="s">
        <v>136</v>
      </c>
      <c r="E7" s="479" t="s">
        <v>148</v>
      </c>
      <c r="F7" s="271">
        <v>240</v>
      </c>
      <c r="G7" s="157"/>
      <c r="H7" s="352">
        <v>20.88</v>
      </c>
      <c r="I7" s="17">
        <v>8.8800000000000008</v>
      </c>
      <c r="J7" s="22">
        <v>24.48</v>
      </c>
      <c r="K7" s="282">
        <v>428.64</v>
      </c>
      <c r="L7" s="352">
        <v>0.21</v>
      </c>
      <c r="M7" s="17">
        <v>11.16</v>
      </c>
      <c r="N7" s="17">
        <v>0</v>
      </c>
      <c r="O7" s="22">
        <v>0.79</v>
      </c>
      <c r="P7" s="352">
        <v>37.65</v>
      </c>
      <c r="Q7" s="17">
        <v>237.07</v>
      </c>
      <c r="R7" s="17">
        <v>53.66</v>
      </c>
      <c r="S7" s="60">
        <v>3.04</v>
      </c>
    </row>
    <row r="8" spans="1:21" s="48" customFormat="1" ht="26.4" customHeight="1" x14ac:dyDescent="0.3">
      <c r="A8" s="216"/>
      <c r="B8" s="237"/>
      <c r="C8" s="206">
        <v>113</v>
      </c>
      <c r="D8" s="257" t="s">
        <v>5</v>
      </c>
      <c r="E8" s="221" t="s">
        <v>11</v>
      </c>
      <c r="F8" s="206">
        <v>200</v>
      </c>
      <c r="G8" s="371"/>
      <c r="H8" s="352">
        <v>0.2</v>
      </c>
      <c r="I8" s="17">
        <v>0</v>
      </c>
      <c r="J8" s="22">
        <v>11</v>
      </c>
      <c r="K8" s="283">
        <v>45.6</v>
      </c>
      <c r="L8" s="352">
        <v>0</v>
      </c>
      <c r="M8" s="17">
        <v>2.6</v>
      </c>
      <c r="N8" s="17">
        <v>0</v>
      </c>
      <c r="O8" s="22">
        <v>0</v>
      </c>
      <c r="P8" s="352">
        <v>15.64</v>
      </c>
      <c r="Q8" s="17">
        <v>8.8000000000000007</v>
      </c>
      <c r="R8" s="17">
        <v>4.72</v>
      </c>
      <c r="S8" s="60">
        <v>0.8</v>
      </c>
      <c r="T8" s="192"/>
      <c r="U8" s="192"/>
    </row>
    <row r="9" spans="1:21" s="48" customFormat="1" ht="26.4" customHeight="1" x14ac:dyDescent="0.3">
      <c r="A9" s="216"/>
      <c r="B9" s="225"/>
      <c r="C9" s="208">
        <v>121</v>
      </c>
      <c r="D9" s="358" t="s">
        <v>59</v>
      </c>
      <c r="E9" s="357" t="s">
        <v>59</v>
      </c>
      <c r="F9" s="268">
        <v>30</v>
      </c>
      <c r="G9" s="197"/>
      <c r="H9" s="352">
        <v>2.16</v>
      </c>
      <c r="I9" s="17">
        <v>0.81</v>
      </c>
      <c r="J9" s="22">
        <v>14.73</v>
      </c>
      <c r="K9" s="282">
        <v>75.66</v>
      </c>
      <c r="L9" s="352">
        <v>0.04</v>
      </c>
      <c r="M9" s="17">
        <v>0</v>
      </c>
      <c r="N9" s="17">
        <v>0</v>
      </c>
      <c r="O9" s="22">
        <v>0.51</v>
      </c>
      <c r="P9" s="352">
        <v>7.5</v>
      </c>
      <c r="Q9" s="17">
        <v>24.6</v>
      </c>
      <c r="R9" s="17">
        <v>9.9</v>
      </c>
      <c r="S9" s="60">
        <v>0.45</v>
      </c>
      <c r="T9" s="192"/>
      <c r="U9" s="192"/>
    </row>
    <row r="10" spans="1:21" s="48" customFormat="1" ht="26.4" customHeight="1" x14ac:dyDescent="0.3">
      <c r="A10" s="216"/>
      <c r="B10" s="207"/>
      <c r="C10" s="206">
        <v>120</v>
      </c>
      <c r="D10" s="265" t="s">
        <v>16</v>
      </c>
      <c r="E10" s="222" t="s">
        <v>149</v>
      </c>
      <c r="F10" s="206">
        <v>20</v>
      </c>
      <c r="G10" s="372"/>
      <c r="H10" s="352">
        <v>1.1399999999999999</v>
      </c>
      <c r="I10" s="17">
        <v>0.22</v>
      </c>
      <c r="J10" s="22">
        <v>7.44</v>
      </c>
      <c r="K10" s="283">
        <v>36.26</v>
      </c>
      <c r="L10" s="352">
        <v>0.02</v>
      </c>
      <c r="M10" s="17">
        <v>0.08</v>
      </c>
      <c r="N10" s="17">
        <v>0</v>
      </c>
      <c r="O10" s="22">
        <v>0.06</v>
      </c>
      <c r="P10" s="352">
        <v>6.8</v>
      </c>
      <c r="Q10" s="17">
        <v>24</v>
      </c>
      <c r="R10" s="17">
        <v>8.1999999999999993</v>
      </c>
      <c r="S10" s="60">
        <v>0.46</v>
      </c>
      <c r="T10" s="192"/>
      <c r="U10" s="192"/>
    </row>
    <row r="11" spans="1:21" s="48" customFormat="1" ht="26.4" customHeight="1" x14ac:dyDescent="0.3">
      <c r="A11" s="216"/>
      <c r="B11" s="237"/>
      <c r="C11" s="207"/>
      <c r="D11" s="311"/>
      <c r="E11" s="230" t="s">
        <v>24</v>
      </c>
      <c r="F11" s="401">
        <f>SUM(F6:F10)</f>
        <v>590</v>
      </c>
      <c r="G11" s="158"/>
      <c r="H11" s="300">
        <f t="shared" ref="H11:S11" si="0">SUM(H6:H10)</f>
        <v>25.279999999999998</v>
      </c>
      <c r="I11" s="46">
        <f t="shared" si="0"/>
        <v>9.9100000000000019</v>
      </c>
      <c r="J11" s="399">
        <f t="shared" si="0"/>
        <v>66.25</v>
      </c>
      <c r="K11" s="401">
        <f t="shared" si="0"/>
        <v>624.16</v>
      </c>
      <c r="L11" s="300">
        <f t="shared" si="0"/>
        <v>0.33</v>
      </c>
      <c r="M11" s="46">
        <f t="shared" si="0"/>
        <v>51.839999999999996</v>
      </c>
      <c r="N11" s="46">
        <f t="shared" si="0"/>
        <v>0.06</v>
      </c>
      <c r="O11" s="399">
        <f t="shared" si="0"/>
        <v>1.36</v>
      </c>
      <c r="P11" s="300">
        <f t="shared" si="0"/>
        <v>102.59</v>
      </c>
      <c r="Q11" s="46">
        <f t="shared" si="0"/>
        <v>311.47000000000003</v>
      </c>
      <c r="R11" s="46">
        <f t="shared" si="0"/>
        <v>87.48</v>
      </c>
      <c r="S11" s="102">
        <f t="shared" si="0"/>
        <v>4.8500000000000005</v>
      </c>
    </row>
    <row r="12" spans="1:21" s="48" customFormat="1" ht="26.4" customHeight="1" thickBot="1" x14ac:dyDescent="0.35">
      <c r="A12" s="217"/>
      <c r="B12" s="361"/>
      <c r="C12" s="210"/>
      <c r="D12" s="647"/>
      <c r="E12" s="231" t="s">
        <v>25</v>
      </c>
      <c r="F12" s="210"/>
      <c r="G12" s="321"/>
      <c r="H12" s="394"/>
      <c r="I12" s="395"/>
      <c r="J12" s="1019"/>
      <c r="K12" s="1026">
        <f>K11/23.5</f>
        <v>26.56</v>
      </c>
      <c r="L12" s="394"/>
      <c r="M12" s="395"/>
      <c r="N12" s="395"/>
      <c r="O12" s="1019"/>
      <c r="P12" s="359"/>
      <c r="Q12" s="226"/>
      <c r="R12" s="226"/>
      <c r="S12" s="227"/>
    </row>
    <row r="13" spans="1:21" s="20" customFormat="1" ht="26.4" customHeight="1" x14ac:dyDescent="0.3">
      <c r="A13" s="218" t="s">
        <v>7</v>
      </c>
      <c r="B13" s="333"/>
      <c r="C13" s="228">
        <v>9</v>
      </c>
      <c r="D13" s="262" t="s">
        <v>23</v>
      </c>
      <c r="E13" s="630" t="s">
        <v>134</v>
      </c>
      <c r="F13" s="228">
        <v>60</v>
      </c>
      <c r="G13" s="392"/>
      <c r="H13" s="396">
        <v>1.26</v>
      </c>
      <c r="I13" s="56">
        <v>4.26</v>
      </c>
      <c r="J13" s="64">
        <v>7.26</v>
      </c>
      <c r="K13" s="284">
        <v>72.48</v>
      </c>
      <c r="L13" s="396">
        <v>0.02</v>
      </c>
      <c r="M13" s="56">
        <v>9.8699999999999992</v>
      </c>
      <c r="N13" s="56">
        <v>0</v>
      </c>
      <c r="O13" s="57">
        <v>2.1</v>
      </c>
      <c r="P13" s="71">
        <v>30.16</v>
      </c>
      <c r="Q13" s="53">
        <v>38.67</v>
      </c>
      <c r="R13" s="53">
        <v>19.489999999999998</v>
      </c>
      <c r="S13" s="323">
        <v>1.1100000000000001</v>
      </c>
      <c r="T13" s="48"/>
      <c r="U13" s="48"/>
    </row>
    <row r="14" spans="1:21" s="20" customFormat="1" ht="26.4" customHeight="1" x14ac:dyDescent="0.3">
      <c r="A14" s="164"/>
      <c r="B14" s="146"/>
      <c r="C14" s="207">
        <v>38</v>
      </c>
      <c r="D14" s="311" t="s">
        <v>140</v>
      </c>
      <c r="E14" s="232" t="s">
        <v>150</v>
      </c>
      <c r="F14" s="329">
        <v>200</v>
      </c>
      <c r="G14" s="158"/>
      <c r="H14" s="353">
        <v>5.6</v>
      </c>
      <c r="I14" s="13">
        <v>5.4</v>
      </c>
      <c r="J14" s="27">
        <v>6.2</v>
      </c>
      <c r="K14" s="209">
        <v>95.4</v>
      </c>
      <c r="L14" s="353">
        <v>0.04</v>
      </c>
      <c r="M14" s="13">
        <v>8.74</v>
      </c>
      <c r="N14" s="13">
        <v>0</v>
      </c>
      <c r="O14" s="65">
        <v>0.36</v>
      </c>
      <c r="P14" s="127">
        <v>42.46</v>
      </c>
      <c r="Q14" s="13">
        <v>70.739999999999995</v>
      </c>
      <c r="R14" s="13">
        <v>17.600000000000001</v>
      </c>
      <c r="S14" s="65">
        <v>0.6</v>
      </c>
      <c r="T14" s="192"/>
      <c r="U14" s="192"/>
    </row>
    <row r="15" spans="1:21" s="48" customFormat="1" ht="26.4" customHeight="1" x14ac:dyDescent="0.3">
      <c r="A15" s="165"/>
      <c r="B15" s="237"/>
      <c r="C15" s="208">
        <v>126</v>
      </c>
      <c r="D15" s="387" t="s">
        <v>10</v>
      </c>
      <c r="E15" s="479" t="s">
        <v>213</v>
      </c>
      <c r="F15" s="271">
        <v>90</v>
      </c>
      <c r="G15" s="157"/>
      <c r="H15" s="353">
        <v>16.649999999999999</v>
      </c>
      <c r="I15" s="13">
        <v>8.01</v>
      </c>
      <c r="J15" s="27">
        <v>4.8600000000000003</v>
      </c>
      <c r="K15" s="209">
        <v>168.75</v>
      </c>
      <c r="L15" s="353">
        <v>0.15</v>
      </c>
      <c r="M15" s="13">
        <v>2</v>
      </c>
      <c r="N15" s="13">
        <v>1.89</v>
      </c>
      <c r="O15" s="65">
        <v>1.1100000000000001</v>
      </c>
      <c r="P15" s="127">
        <v>41.45</v>
      </c>
      <c r="Q15" s="13">
        <v>314</v>
      </c>
      <c r="R15" s="13">
        <v>66.489999999999995</v>
      </c>
      <c r="S15" s="65">
        <v>5.3</v>
      </c>
      <c r="T15" s="192"/>
      <c r="U15" s="192"/>
    </row>
    <row r="16" spans="1:21" s="48" customFormat="1" ht="27" customHeight="1" x14ac:dyDescent="0.3">
      <c r="A16" s="165"/>
      <c r="B16" s="183"/>
      <c r="C16" s="206">
        <v>124</v>
      </c>
      <c r="D16" s="257" t="s">
        <v>79</v>
      </c>
      <c r="E16" s="319" t="s">
        <v>151</v>
      </c>
      <c r="F16" s="206">
        <v>150</v>
      </c>
      <c r="G16" s="197"/>
      <c r="H16" s="353">
        <v>4.05</v>
      </c>
      <c r="I16" s="13">
        <v>4.5</v>
      </c>
      <c r="J16" s="27">
        <v>22.8</v>
      </c>
      <c r="K16" s="209">
        <v>147.30000000000001</v>
      </c>
      <c r="L16" s="353">
        <v>0.11</v>
      </c>
      <c r="M16" s="13">
        <v>0</v>
      </c>
      <c r="N16" s="13">
        <v>0</v>
      </c>
      <c r="O16" s="65">
        <v>1.29</v>
      </c>
      <c r="P16" s="127">
        <v>10.49</v>
      </c>
      <c r="Q16" s="13">
        <v>86</v>
      </c>
      <c r="R16" s="13">
        <v>30.56</v>
      </c>
      <c r="S16" s="65">
        <v>0.99</v>
      </c>
      <c r="T16" s="192"/>
      <c r="U16" s="192"/>
    </row>
    <row r="17" spans="1:21" s="20" customFormat="1" ht="26.4" customHeight="1" x14ac:dyDescent="0.3">
      <c r="A17" s="166"/>
      <c r="B17" s="181"/>
      <c r="C17" s="209">
        <v>103</v>
      </c>
      <c r="D17" s="265" t="s">
        <v>20</v>
      </c>
      <c r="E17" s="221" t="s">
        <v>76</v>
      </c>
      <c r="F17" s="206">
        <v>200</v>
      </c>
      <c r="G17" s="372"/>
      <c r="H17" s="352">
        <v>0.2</v>
      </c>
      <c r="I17" s="17">
        <v>0</v>
      </c>
      <c r="J17" s="22">
        <v>15.02</v>
      </c>
      <c r="K17" s="282">
        <v>61.6</v>
      </c>
      <c r="L17" s="352">
        <v>0</v>
      </c>
      <c r="M17" s="17">
        <v>2</v>
      </c>
      <c r="N17" s="17">
        <v>0</v>
      </c>
      <c r="O17" s="60">
        <v>0.1</v>
      </c>
      <c r="P17" s="21">
        <v>6.74</v>
      </c>
      <c r="Q17" s="17">
        <v>5.74</v>
      </c>
      <c r="R17" s="17">
        <v>2.96</v>
      </c>
      <c r="S17" s="60">
        <v>0.2</v>
      </c>
      <c r="T17" s="128"/>
      <c r="U17" s="128"/>
    </row>
    <row r="18" spans="1:21" s="20" customFormat="1" ht="26.4" customHeight="1" x14ac:dyDescent="0.3">
      <c r="A18" s="166"/>
      <c r="B18" s="181"/>
      <c r="C18" s="209">
        <v>119</v>
      </c>
      <c r="D18" s="257" t="s">
        <v>15</v>
      </c>
      <c r="E18" s="222" t="s">
        <v>67</v>
      </c>
      <c r="F18" s="206">
        <v>45</v>
      </c>
      <c r="G18" s="393"/>
      <c r="H18" s="352">
        <v>3.19</v>
      </c>
      <c r="I18" s="17">
        <v>0.31</v>
      </c>
      <c r="J18" s="22">
        <v>19.89</v>
      </c>
      <c r="K18" s="282">
        <v>108</v>
      </c>
      <c r="L18" s="352">
        <v>0.05</v>
      </c>
      <c r="M18" s="17">
        <v>0</v>
      </c>
      <c r="N18" s="17">
        <v>0</v>
      </c>
      <c r="O18" s="60">
        <v>0.08</v>
      </c>
      <c r="P18" s="21">
        <v>16.649999999999999</v>
      </c>
      <c r="Q18" s="17">
        <v>98.1</v>
      </c>
      <c r="R18" s="17">
        <v>29.25</v>
      </c>
      <c r="S18" s="295">
        <v>1.26</v>
      </c>
      <c r="T18" s="128"/>
      <c r="U18" s="128"/>
    </row>
    <row r="19" spans="1:21" s="20" customFormat="1" ht="23.25" customHeight="1" x14ac:dyDescent="0.3">
      <c r="A19" s="166"/>
      <c r="B19" s="208"/>
      <c r="C19" s="206">
        <v>120</v>
      </c>
      <c r="D19" s="257" t="s">
        <v>16</v>
      </c>
      <c r="E19" s="222" t="s">
        <v>55</v>
      </c>
      <c r="F19" s="206">
        <v>30</v>
      </c>
      <c r="G19" s="393"/>
      <c r="H19" s="352">
        <v>1.71</v>
      </c>
      <c r="I19" s="17">
        <v>0.33</v>
      </c>
      <c r="J19" s="22">
        <v>11.16</v>
      </c>
      <c r="K19" s="282">
        <v>54.39</v>
      </c>
      <c r="L19" s="352">
        <v>0.03</v>
      </c>
      <c r="M19" s="17">
        <v>0.12</v>
      </c>
      <c r="N19" s="17">
        <v>0</v>
      </c>
      <c r="O19" s="60">
        <v>0.09</v>
      </c>
      <c r="P19" s="21">
        <v>10.199999999999999</v>
      </c>
      <c r="Q19" s="17">
        <v>36</v>
      </c>
      <c r="R19" s="17">
        <v>12.3</v>
      </c>
      <c r="S19" s="60">
        <v>0.69</v>
      </c>
      <c r="T19" s="128"/>
      <c r="U19" s="128"/>
    </row>
    <row r="20" spans="1:21" s="48" customFormat="1" ht="26.4" customHeight="1" x14ac:dyDescent="0.3">
      <c r="A20" s="165"/>
      <c r="B20" s="237"/>
      <c r="C20" s="212"/>
      <c r="D20" s="922"/>
      <c r="E20" s="230" t="s">
        <v>24</v>
      </c>
      <c r="F20" s="442">
        <f>SUM(F13:F19)</f>
        <v>775</v>
      </c>
      <c r="G20" s="379"/>
      <c r="H20" s="300">
        <f t="shared" ref="H20:S20" si="1">SUM(H13:H19)</f>
        <v>32.659999999999997</v>
      </c>
      <c r="I20" s="46">
        <f t="shared" si="1"/>
        <v>22.81</v>
      </c>
      <c r="J20" s="399">
        <f t="shared" si="1"/>
        <v>87.19</v>
      </c>
      <c r="K20" s="401">
        <f>SUM(K13:K19)</f>
        <v>707.92</v>
      </c>
      <c r="L20" s="300">
        <f t="shared" si="1"/>
        <v>0.4</v>
      </c>
      <c r="M20" s="46">
        <f t="shared" si="1"/>
        <v>22.73</v>
      </c>
      <c r="N20" s="46">
        <f t="shared" si="1"/>
        <v>1.89</v>
      </c>
      <c r="O20" s="102">
        <f t="shared" si="1"/>
        <v>5.13</v>
      </c>
      <c r="P20" s="47">
        <f t="shared" si="1"/>
        <v>158.15</v>
      </c>
      <c r="Q20" s="46">
        <f t="shared" si="1"/>
        <v>649.25</v>
      </c>
      <c r="R20" s="46">
        <f t="shared" si="1"/>
        <v>178.65</v>
      </c>
      <c r="S20" s="380">
        <f t="shared" si="1"/>
        <v>10.149999999999999</v>
      </c>
    </row>
    <row r="21" spans="1:21" s="48" customFormat="1" ht="26.4" customHeight="1" thickBot="1" x14ac:dyDescent="0.35">
      <c r="A21" s="219"/>
      <c r="B21" s="361"/>
      <c r="C21" s="213"/>
      <c r="D21" s="923"/>
      <c r="E21" s="231" t="s">
        <v>25</v>
      </c>
      <c r="F21" s="210"/>
      <c r="G21" s="307"/>
      <c r="H21" s="303"/>
      <c r="I21" s="75"/>
      <c r="J21" s="196"/>
      <c r="K21" s="288">
        <f>K20/23.5</f>
        <v>30.124255319148933</v>
      </c>
      <c r="L21" s="303"/>
      <c r="M21" s="75"/>
      <c r="N21" s="75"/>
      <c r="O21" s="174"/>
      <c r="P21" s="229"/>
      <c r="Q21" s="75"/>
      <c r="R21" s="75"/>
      <c r="S21" s="400"/>
    </row>
    <row r="22" spans="1:21" ht="15.6" x14ac:dyDescent="0.3">
      <c r="A22" s="9"/>
      <c r="B22" s="331"/>
      <c r="C22" s="332"/>
      <c r="D22" s="341"/>
      <c r="E22" s="35"/>
      <c r="F22" s="35"/>
      <c r="G22" s="314"/>
      <c r="H22" s="315"/>
      <c r="I22" s="314"/>
      <c r="J22" s="35"/>
      <c r="K22" s="316"/>
      <c r="L22" s="35"/>
      <c r="M22" s="35"/>
      <c r="N22" s="35"/>
      <c r="O22" s="317"/>
      <c r="P22" s="317"/>
      <c r="Q22" s="317"/>
      <c r="R22" s="317"/>
      <c r="S22" s="317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2"/>
  <sheetViews>
    <sheetView zoomScale="60" zoomScaleNormal="60" workbookViewId="0">
      <selection activeCell="K19" sqref="K19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70" customWidth="1"/>
    <col min="5" max="5" width="73" customWidth="1"/>
    <col min="6" max="6" width="15.44140625" customWidth="1"/>
    <col min="7" max="7" width="15.6640625" customWidth="1"/>
    <col min="8" max="8" width="12" customWidth="1"/>
    <col min="9" max="9" width="11.33203125" customWidth="1"/>
    <col min="10" max="10" width="12.88671875" customWidth="1"/>
    <col min="11" max="11" width="20.6640625" customWidth="1"/>
    <col min="12" max="12" width="10.33203125" customWidth="1"/>
    <col min="16" max="16" width="9.88671875" customWidth="1"/>
  </cols>
  <sheetData>
    <row r="2" spans="1:21" ht="22.8" x14ac:dyDescent="0.4">
      <c r="A2" s="6" t="s">
        <v>1</v>
      </c>
      <c r="B2" s="7"/>
      <c r="C2" s="337"/>
      <c r="D2" s="339" t="s">
        <v>3</v>
      </c>
      <c r="E2" s="6"/>
      <c r="F2" s="8" t="s">
        <v>2</v>
      </c>
      <c r="G2" s="177">
        <v>18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38"/>
      <c r="D3" s="34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4"/>
      <c r="B4" s="944"/>
      <c r="C4" s="943" t="s">
        <v>45</v>
      </c>
      <c r="D4" s="365"/>
      <c r="E4" s="233"/>
      <c r="F4" s="943"/>
      <c r="G4" s="942"/>
      <c r="H4" s="388" t="s">
        <v>26</v>
      </c>
      <c r="I4" s="389"/>
      <c r="J4" s="390"/>
      <c r="K4" s="494" t="s">
        <v>27</v>
      </c>
      <c r="L4" s="1032" t="s">
        <v>28</v>
      </c>
      <c r="M4" s="1033"/>
      <c r="N4" s="1033"/>
      <c r="O4" s="1050"/>
      <c r="P4" s="1032" t="s">
        <v>29</v>
      </c>
      <c r="Q4" s="1035"/>
      <c r="R4" s="1035"/>
      <c r="S4" s="1036"/>
    </row>
    <row r="5" spans="1:21" s="20" customFormat="1" ht="28.5" customHeight="1" thickBot="1" x14ac:dyDescent="0.35">
      <c r="A5" s="215" t="s">
        <v>0</v>
      </c>
      <c r="B5" s="163"/>
      <c r="C5" s="156" t="s">
        <v>46</v>
      </c>
      <c r="D5" s="366" t="s">
        <v>47</v>
      </c>
      <c r="E5" s="163" t="s">
        <v>44</v>
      </c>
      <c r="F5" s="961" t="s">
        <v>30</v>
      </c>
      <c r="G5" s="195" t="s">
        <v>43</v>
      </c>
      <c r="H5" s="391" t="s">
        <v>31</v>
      </c>
      <c r="I5" s="14" t="s">
        <v>32</v>
      </c>
      <c r="J5" s="121" t="s">
        <v>33</v>
      </c>
      <c r="K5" s="495" t="s">
        <v>34</v>
      </c>
      <c r="L5" s="351" t="s">
        <v>35</v>
      </c>
      <c r="M5" s="116" t="s">
        <v>36</v>
      </c>
      <c r="N5" s="116" t="s">
        <v>37</v>
      </c>
      <c r="O5" s="275" t="s">
        <v>38</v>
      </c>
      <c r="P5" s="351" t="s">
        <v>39</v>
      </c>
      <c r="Q5" s="116" t="s">
        <v>40</v>
      </c>
      <c r="R5" s="116" t="s">
        <v>41</v>
      </c>
      <c r="S5" s="118" t="s">
        <v>42</v>
      </c>
    </row>
    <row r="6" spans="1:21" s="20" customFormat="1" ht="39" customHeight="1" x14ac:dyDescent="0.3">
      <c r="A6" s="164" t="s">
        <v>6</v>
      </c>
      <c r="B6" s="211"/>
      <c r="C6" s="211" t="s">
        <v>54</v>
      </c>
      <c r="D6" s="408" t="s">
        <v>23</v>
      </c>
      <c r="E6" s="967" t="s">
        <v>181</v>
      </c>
      <c r="F6" s="197">
        <v>48</v>
      </c>
      <c r="G6" s="940"/>
      <c r="H6" s="352">
        <v>2.88</v>
      </c>
      <c r="I6" s="17">
        <v>13.92</v>
      </c>
      <c r="J6" s="60">
        <v>28.8</v>
      </c>
      <c r="K6" s="498">
        <v>254.4</v>
      </c>
      <c r="L6" s="378"/>
      <c r="M6" s="53"/>
      <c r="N6" s="53"/>
      <c r="O6" s="72"/>
      <c r="P6" s="378"/>
      <c r="Q6" s="53"/>
      <c r="R6" s="53"/>
      <c r="S6" s="323"/>
    </row>
    <row r="7" spans="1:21" s="48" customFormat="1" ht="26.4" customHeight="1" x14ac:dyDescent="0.3">
      <c r="A7" s="216"/>
      <c r="B7" s="237"/>
      <c r="C7" s="208">
        <v>56</v>
      </c>
      <c r="D7" s="367" t="s">
        <v>77</v>
      </c>
      <c r="E7" s="479" t="s">
        <v>153</v>
      </c>
      <c r="F7" s="422" t="s">
        <v>125</v>
      </c>
      <c r="G7" s="246"/>
      <c r="H7" s="352">
        <v>6.25</v>
      </c>
      <c r="I7" s="17">
        <v>7.15</v>
      </c>
      <c r="J7" s="60">
        <v>31.59</v>
      </c>
      <c r="K7" s="374">
        <v>215.25</v>
      </c>
      <c r="L7" s="352">
        <v>0.06</v>
      </c>
      <c r="M7" s="17">
        <v>0.88</v>
      </c>
      <c r="N7" s="17">
        <v>32.39</v>
      </c>
      <c r="O7" s="22">
        <v>0.14000000000000001</v>
      </c>
      <c r="P7" s="352">
        <v>184.17</v>
      </c>
      <c r="Q7" s="17">
        <v>173.51</v>
      </c>
      <c r="R7" s="17">
        <v>31.67</v>
      </c>
      <c r="S7" s="60">
        <v>0.41</v>
      </c>
    </row>
    <row r="8" spans="1:21" s="48" customFormat="1" ht="26.4" customHeight="1" x14ac:dyDescent="0.3">
      <c r="A8" s="216"/>
      <c r="B8" s="237"/>
      <c r="C8" s="206">
        <v>115</v>
      </c>
      <c r="D8" s="221" t="s">
        <v>53</v>
      </c>
      <c r="E8" s="222" t="s">
        <v>52</v>
      </c>
      <c r="F8" s="968">
        <v>200</v>
      </c>
      <c r="G8" s="248"/>
      <c r="H8" s="411">
        <v>6.6</v>
      </c>
      <c r="I8" s="24">
        <v>5.0999999999999996</v>
      </c>
      <c r="J8" s="69">
        <v>18.600000000000001</v>
      </c>
      <c r="K8" s="410">
        <v>148.4</v>
      </c>
      <c r="L8" s="411">
        <v>0.06</v>
      </c>
      <c r="M8" s="24">
        <v>2.6</v>
      </c>
      <c r="N8" s="24">
        <v>2.5999999999999999E-2</v>
      </c>
      <c r="O8" s="25">
        <v>0.02</v>
      </c>
      <c r="P8" s="411">
        <v>226.5</v>
      </c>
      <c r="Q8" s="24">
        <v>187.22</v>
      </c>
      <c r="R8" s="24">
        <v>40.36</v>
      </c>
      <c r="S8" s="69">
        <v>0.98</v>
      </c>
      <c r="T8" s="192"/>
      <c r="U8" s="192"/>
    </row>
    <row r="9" spans="1:21" s="48" customFormat="1" ht="26.4" customHeight="1" x14ac:dyDescent="0.3">
      <c r="A9" s="216"/>
      <c r="B9" s="356"/>
      <c r="C9" s="312">
        <v>119</v>
      </c>
      <c r="D9" s="201" t="s">
        <v>67</v>
      </c>
      <c r="E9" s="201" t="s">
        <v>48</v>
      </c>
      <c r="F9" s="158">
        <v>30</v>
      </c>
      <c r="G9" s="970"/>
      <c r="H9" s="411">
        <v>2.13</v>
      </c>
      <c r="I9" s="24">
        <v>0.21</v>
      </c>
      <c r="J9" s="69">
        <v>13.26</v>
      </c>
      <c r="K9" s="822">
        <v>72</v>
      </c>
      <c r="L9" s="411">
        <v>0.03</v>
      </c>
      <c r="M9" s="24">
        <v>0</v>
      </c>
      <c r="N9" s="24">
        <v>0</v>
      </c>
      <c r="O9" s="25">
        <v>0.05</v>
      </c>
      <c r="P9" s="411">
        <v>11.1</v>
      </c>
      <c r="Q9" s="24">
        <v>65.400000000000006</v>
      </c>
      <c r="R9" s="24">
        <v>19.5</v>
      </c>
      <c r="S9" s="69">
        <v>0.84</v>
      </c>
      <c r="T9" s="192"/>
      <c r="U9" s="192"/>
    </row>
    <row r="10" spans="1:21" s="48" customFormat="1" ht="26.4" customHeight="1" x14ac:dyDescent="0.3">
      <c r="A10" s="216"/>
      <c r="B10" s="207"/>
      <c r="C10" s="207">
        <v>120</v>
      </c>
      <c r="D10" s="201" t="s">
        <v>55</v>
      </c>
      <c r="E10" s="201" t="s">
        <v>14</v>
      </c>
      <c r="F10" s="158">
        <v>20</v>
      </c>
      <c r="G10" s="970"/>
      <c r="H10" s="411">
        <v>1.1399999999999999</v>
      </c>
      <c r="I10" s="24">
        <v>0.22</v>
      </c>
      <c r="J10" s="69">
        <v>7.44</v>
      </c>
      <c r="K10" s="822">
        <v>36.26</v>
      </c>
      <c r="L10" s="411">
        <v>0.02</v>
      </c>
      <c r="M10" s="24">
        <v>0.08</v>
      </c>
      <c r="N10" s="24">
        <v>0</v>
      </c>
      <c r="O10" s="25">
        <v>0.06</v>
      </c>
      <c r="P10" s="411">
        <v>6.8</v>
      </c>
      <c r="Q10" s="24">
        <v>24</v>
      </c>
      <c r="R10" s="24">
        <v>8.1999999999999993</v>
      </c>
      <c r="S10" s="69">
        <v>0.46</v>
      </c>
      <c r="T10" s="192"/>
      <c r="U10" s="192"/>
    </row>
    <row r="11" spans="1:21" s="48" customFormat="1" ht="26.4" customHeight="1" x14ac:dyDescent="0.3">
      <c r="A11" s="216"/>
      <c r="B11" s="207"/>
      <c r="C11" s="207"/>
      <c r="D11" s="201"/>
      <c r="E11" s="230" t="s">
        <v>24</v>
      </c>
      <c r="F11" s="623">
        <v>545</v>
      </c>
      <c r="G11" s="970"/>
      <c r="H11" s="411">
        <f t="shared" ref="H11:S11" si="0">H6+H7+H8+H10</f>
        <v>16.869999999999997</v>
      </c>
      <c r="I11" s="24">
        <f t="shared" si="0"/>
        <v>26.39</v>
      </c>
      <c r="J11" s="69">
        <f t="shared" si="0"/>
        <v>86.43</v>
      </c>
      <c r="K11" s="781">
        <f>K6+K7+K8+K9+K10</f>
        <v>726.31</v>
      </c>
      <c r="L11" s="411">
        <f t="shared" si="0"/>
        <v>0.13999999999999999</v>
      </c>
      <c r="M11" s="24">
        <f t="shared" si="0"/>
        <v>3.56</v>
      </c>
      <c r="N11" s="24">
        <f t="shared" si="0"/>
        <v>32.416000000000004</v>
      </c>
      <c r="O11" s="25">
        <f t="shared" si="0"/>
        <v>0.22</v>
      </c>
      <c r="P11" s="411">
        <f t="shared" si="0"/>
        <v>417.46999999999997</v>
      </c>
      <c r="Q11" s="24">
        <f t="shared" si="0"/>
        <v>384.73</v>
      </c>
      <c r="R11" s="24">
        <f t="shared" si="0"/>
        <v>80.23</v>
      </c>
      <c r="S11" s="69">
        <f t="shared" si="0"/>
        <v>1.8499999999999999</v>
      </c>
      <c r="T11" s="192"/>
      <c r="U11" s="192"/>
    </row>
    <row r="12" spans="1:21" s="48" customFormat="1" ht="26.4" customHeight="1" thickBot="1" x14ac:dyDescent="0.35">
      <c r="A12" s="217"/>
      <c r="B12" s="361"/>
      <c r="C12" s="210"/>
      <c r="D12" s="368"/>
      <c r="E12" s="231" t="s">
        <v>25</v>
      </c>
      <c r="F12" s="969"/>
      <c r="G12" s="294"/>
      <c r="H12" s="303"/>
      <c r="I12" s="75"/>
      <c r="J12" s="174"/>
      <c r="K12" s="971">
        <f>K11/23.5</f>
        <v>30.906808510638296</v>
      </c>
      <c r="L12" s="303"/>
      <c r="M12" s="75"/>
      <c r="N12" s="75"/>
      <c r="O12" s="196"/>
      <c r="P12" s="303"/>
      <c r="Q12" s="75"/>
      <c r="R12" s="75"/>
      <c r="S12" s="174"/>
    </row>
    <row r="13" spans="1:21" s="20" customFormat="1" ht="26.4" customHeight="1" x14ac:dyDescent="0.3">
      <c r="A13" s="164" t="s">
        <v>7</v>
      </c>
      <c r="B13" s="412"/>
      <c r="C13" s="322">
        <v>137</v>
      </c>
      <c r="D13" s="320" t="s">
        <v>23</v>
      </c>
      <c r="E13" s="408" t="s">
        <v>103</v>
      </c>
      <c r="F13" s="413">
        <v>150</v>
      </c>
      <c r="G13" s="326"/>
      <c r="H13" s="71">
        <v>1.35</v>
      </c>
      <c r="I13" s="53">
        <v>0</v>
      </c>
      <c r="J13" s="72">
        <v>12.9</v>
      </c>
      <c r="K13" s="284">
        <v>57</v>
      </c>
      <c r="L13" s="71">
        <v>0.09</v>
      </c>
      <c r="M13" s="53">
        <v>57</v>
      </c>
      <c r="N13" s="53">
        <v>0.09</v>
      </c>
      <c r="O13" s="72">
        <v>0</v>
      </c>
      <c r="P13" s="396">
        <v>52.5</v>
      </c>
      <c r="Q13" s="56">
        <v>25.5</v>
      </c>
      <c r="R13" s="56">
        <v>16.5</v>
      </c>
      <c r="S13" s="57">
        <v>0.15</v>
      </c>
      <c r="T13" s="48"/>
      <c r="U13" s="48"/>
    </row>
    <row r="14" spans="1:21" s="20" customFormat="1" ht="26.4" customHeight="1" x14ac:dyDescent="0.3">
      <c r="A14" s="164"/>
      <c r="B14" s="146"/>
      <c r="C14" s="36">
        <v>138</v>
      </c>
      <c r="D14" s="37" t="s">
        <v>9</v>
      </c>
      <c r="E14" s="479" t="s">
        <v>83</v>
      </c>
      <c r="F14" s="290">
        <v>200</v>
      </c>
      <c r="G14" s="208"/>
      <c r="H14" s="127">
        <v>6.2</v>
      </c>
      <c r="I14" s="13">
        <v>6.2</v>
      </c>
      <c r="J14" s="27">
        <v>11</v>
      </c>
      <c r="K14" s="209">
        <v>125.8</v>
      </c>
      <c r="L14" s="127">
        <v>0.08</v>
      </c>
      <c r="M14" s="13">
        <v>10.7</v>
      </c>
      <c r="N14" s="13">
        <v>0</v>
      </c>
      <c r="O14" s="27">
        <v>0.16</v>
      </c>
      <c r="P14" s="353">
        <v>32.44</v>
      </c>
      <c r="Q14" s="13">
        <v>77.28</v>
      </c>
      <c r="R14" s="13">
        <v>51.28</v>
      </c>
      <c r="S14" s="65">
        <v>3.77</v>
      </c>
      <c r="T14" s="192"/>
      <c r="U14" s="192"/>
    </row>
    <row r="15" spans="1:21" s="48" customFormat="1" ht="32.25" customHeight="1" x14ac:dyDescent="0.3">
      <c r="A15" s="165"/>
      <c r="B15" s="237"/>
      <c r="C15" s="15">
        <v>58</v>
      </c>
      <c r="D15" s="28" t="s">
        <v>10</v>
      </c>
      <c r="E15" s="319" t="s">
        <v>49</v>
      </c>
      <c r="F15" s="248">
        <v>90</v>
      </c>
      <c r="G15" s="206"/>
      <c r="H15" s="21">
        <v>12.39</v>
      </c>
      <c r="I15" s="17">
        <v>14.03</v>
      </c>
      <c r="J15" s="22">
        <v>2.5499999999999998</v>
      </c>
      <c r="K15" s="282">
        <v>188.2</v>
      </c>
      <c r="L15" s="21">
        <v>7.0000000000000007E-2</v>
      </c>
      <c r="M15" s="17">
        <v>20.309999999999999</v>
      </c>
      <c r="N15" s="17">
        <v>0.02</v>
      </c>
      <c r="O15" s="22">
        <v>2.3199999999999998</v>
      </c>
      <c r="P15" s="352">
        <v>18.12</v>
      </c>
      <c r="Q15" s="17">
        <v>104.28</v>
      </c>
      <c r="R15" s="17">
        <v>18</v>
      </c>
      <c r="S15" s="60">
        <v>1.17</v>
      </c>
      <c r="T15" s="192"/>
      <c r="U15" s="192"/>
    </row>
    <row r="16" spans="1:21" s="48" customFormat="1" ht="27" customHeight="1" x14ac:dyDescent="0.3">
      <c r="A16" s="165"/>
      <c r="B16" s="183"/>
      <c r="C16" s="206">
        <v>55</v>
      </c>
      <c r="D16" s="257" t="s">
        <v>79</v>
      </c>
      <c r="E16" s="319" t="s">
        <v>154</v>
      </c>
      <c r="F16" s="248">
        <v>150</v>
      </c>
      <c r="G16" s="206"/>
      <c r="H16" s="127">
        <v>3.6</v>
      </c>
      <c r="I16" s="13">
        <v>4.95</v>
      </c>
      <c r="J16" s="27">
        <v>24.6</v>
      </c>
      <c r="K16" s="209">
        <v>156.6</v>
      </c>
      <c r="L16" s="127">
        <v>0.03</v>
      </c>
      <c r="M16" s="13">
        <v>0</v>
      </c>
      <c r="N16" s="13">
        <v>0</v>
      </c>
      <c r="O16" s="27">
        <v>1.71</v>
      </c>
      <c r="P16" s="353">
        <v>19.16</v>
      </c>
      <c r="Q16" s="13">
        <v>158.46</v>
      </c>
      <c r="R16" s="13">
        <v>19.62</v>
      </c>
      <c r="S16" s="65">
        <v>0.87</v>
      </c>
      <c r="T16" s="192"/>
      <c r="U16" s="192"/>
    </row>
    <row r="17" spans="1:21" s="20" customFormat="1" ht="38.25" customHeight="1" x14ac:dyDescent="0.3">
      <c r="A17" s="166"/>
      <c r="B17" s="181"/>
      <c r="C17" s="209">
        <v>104</v>
      </c>
      <c r="D17" s="265" t="s">
        <v>20</v>
      </c>
      <c r="E17" s="319" t="s">
        <v>107</v>
      </c>
      <c r="F17" s="248">
        <v>200</v>
      </c>
      <c r="G17" s="221"/>
      <c r="H17" s="21">
        <v>0</v>
      </c>
      <c r="I17" s="17">
        <v>0</v>
      </c>
      <c r="J17" s="22">
        <v>19.8</v>
      </c>
      <c r="K17" s="282">
        <v>81.599999999999994</v>
      </c>
      <c r="L17" s="21">
        <v>0.16</v>
      </c>
      <c r="M17" s="17">
        <v>9.16</v>
      </c>
      <c r="N17" s="17">
        <v>0.12</v>
      </c>
      <c r="O17" s="22">
        <v>0.8</v>
      </c>
      <c r="P17" s="352">
        <v>0.76</v>
      </c>
      <c r="Q17" s="17">
        <v>0</v>
      </c>
      <c r="R17" s="17">
        <v>0</v>
      </c>
      <c r="S17" s="60">
        <v>0</v>
      </c>
      <c r="T17" s="128"/>
      <c r="U17" s="128"/>
    </row>
    <row r="18" spans="1:21" s="20" customFormat="1" ht="26.4" customHeight="1" x14ac:dyDescent="0.3">
      <c r="A18" s="166"/>
      <c r="B18" s="181"/>
      <c r="C18" s="209">
        <v>119</v>
      </c>
      <c r="D18" s="257" t="s">
        <v>15</v>
      </c>
      <c r="E18" s="222" t="s">
        <v>67</v>
      </c>
      <c r="F18" s="248">
        <v>45</v>
      </c>
      <c r="G18" s="206"/>
      <c r="H18" s="21">
        <v>3.19</v>
      </c>
      <c r="I18" s="17">
        <v>0.31</v>
      </c>
      <c r="J18" s="22">
        <v>19.89</v>
      </c>
      <c r="K18" s="282">
        <v>108</v>
      </c>
      <c r="L18" s="21">
        <v>0.05</v>
      </c>
      <c r="M18" s="17">
        <v>0</v>
      </c>
      <c r="N18" s="17">
        <v>0</v>
      </c>
      <c r="O18" s="22">
        <v>0.08</v>
      </c>
      <c r="P18" s="352">
        <v>16.649999999999999</v>
      </c>
      <c r="Q18" s="17">
        <v>98.1</v>
      </c>
      <c r="R18" s="17">
        <v>29.25</v>
      </c>
      <c r="S18" s="295">
        <v>1.26</v>
      </c>
      <c r="T18" s="128"/>
      <c r="U18" s="128"/>
    </row>
    <row r="19" spans="1:21" s="20" customFormat="1" ht="23.25" customHeight="1" x14ac:dyDescent="0.3">
      <c r="A19" s="166"/>
      <c r="B19" s="208"/>
      <c r="C19" s="206">
        <v>120</v>
      </c>
      <c r="D19" s="257" t="s">
        <v>16</v>
      </c>
      <c r="E19" s="222" t="s">
        <v>55</v>
      </c>
      <c r="F19" s="248">
        <v>25</v>
      </c>
      <c r="G19" s="206"/>
      <c r="H19" s="21">
        <v>1.42</v>
      </c>
      <c r="I19" s="17">
        <v>0.27</v>
      </c>
      <c r="J19" s="22">
        <v>9.3000000000000007</v>
      </c>
      <c r="K19" s="282">
        <v>45.32</v>
      </c>
      <c r="L19" s="21">
        <v>0.02</v>
      </c>
      <c r="M19" s="17">
        <v>0.1</v>
      </c>
      <c r="N19" s="17">
        <v>0</v>
      </c>
      <c r="O19" s="22">
        <v>7.0000000000000007E-2</v>
      </c>
      <c r="P19" s="352">
        <v>8.5</v>
      </c>
      <c r="Q19" s="17">
        <v>30</v>
      </c>
      <c r="R19" s="17">
        <v>10.25</v>
      </c>
      <c r="S19" s="295">
        <v>0.56999999999999995</v>
      </c>
      <c r="T19" s="128"/>
      <c r="U19" s="128"/>
    </row>
    <row r="20" spans="1:21" s="48" customFormat="1" ht="26.4" customHeight="1" x14ac:dyDescent="0.3">
      <c r="A20" s="165"/>
      <c r="B20" s="237"/>
      <c r="C20" s="212"/>
      <c r="D20" s="922"/>
      <c r="E20" s="230" t="s">
        <v>24</v>
      </c>
      <c r="F20" s="439">
        <f>SUM(F13:F19)</f>
        <v>860</v>
      </c>
      <c r="G20" s="212"/>
      <c r="H20" s="47">
        <f t="shared" ref="H20:S20" si="1">SUM(H13:H19)</f>
        <v>28.150000000000006</v>
      </c>
      <c r="I20" s="46">
        <f t="shared" si="1"/>
        <v>25.759999999999998</v>
      </c>
      <c r="J20" s="399">
        <f t="shared" si="1"/>
        <v>100.03999999999999</v>
      </c>
      <c r="K20" s="401">
        <f t="shared" si="1"/>
        <v>762.5200000000001</v>
      </c>
      <c r="L20" s="47">
        <f t="shared" si="1"/>
        <v>0.5</v>
      </c>
      <c r="M20" s="46">
        <f t="shared" si="1"/>
        <v>97.27</v>
      </c>
      <c r="N20" s="46">
        <f t="shared" si="1"/>
        <v>0.22999999999999998</v>
      </c>
      <c r="O20" s="399">
        <f t="shared" si="1"/>
        <v>5.14</v>
      </c>
      <c r="P20" s="300">
        <f t="shared" si="1"/>
        <v>148.13</v>
      </c>
      <c r="Q20" s="46">
        <f t="shared" si="1"/>
        <v>493.62</v>
      </c>
      <c r="R20" s="46">
        <f t="shared" si="1"/>
        <v>144.9</v>
      </c>
      <c r="S20" s="380">
        <f t="shared" si="1"/>
        <v>7.79</v>
      </c>
    </row>
    <row r="21" spans="1:21" s="48" customFormat="1" ht="26.4" customHeight="1" thickBot="1" x14ac:dyDescent="0.35">
      <c r="A21" s="219"/>
      <c r="B21" s="361"/>
      <c r="C21" s="213"/>
      <c r="D21" s="923"/>
      <c r="E21" s="231" t="s">
        <v>25</v>
      </c>
      <c r="F21" s="294"/>
      <c r="G21" s="210"/>
      <c r="H21" s="229"/>
      <c r="I21" s="75"/>
      <c r="J21" s="196"/>
      <c r="K21" s="288">
        <f>K20/23.5</f>
        <v>32.447659574468091</v>
      </c>
      <c r="L21" s="229"/>
      <c r="M21" s="75"/>
      <c r="N21" s="75"/>
      <c r="O21" s="196"/>
      <c r="P21" s="303"/>
      <c r="Q21" s="75"/>
      <c r="R21" s="75"/>
      <c r="S21" s="400"/>
    </row>
    <row r="22" spans="1:21" ht="15.6" x14ac:dyDescent="0.3">
      <c r="A22" s="9"/>
      <c r="B22" s="331"/>
      <c r="C22" s="332"/>
      <c r="D22" s="341"/>
      <c r="E22" s="35"/>
      <c r="F22" s="35"/>
      <c r="G22" s="314"/>
      <c r="H22" s="315"/>
      <c r="I22" s="314"/>
      <c r="J22" s="35"/>
      <c r="K22" s="316"/>
      <c r="L22" s="35"/>
      <c r="M22" s="35"/>
      <c r="N22" s="35"/>
      <c r="O22" s="317"/>
      <c r="P22" s="317"/>
      <c r="Q22" s="317"/>
      <c r="R22" s="317"/>
      <c r="S22" s="317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41"/>
  <sheetViews>
    <sheetView zoomScale="80" zoomScaleNormal="80" workbookViewId="0">
      <selection activeCell="K25" sqref="K25"/>
    </sheetView>
  </sheetViews>
  <sheetFormatPr defaultRowHeight="14.4" x14ac:dyDescent="0.3"/>
  <cols>
    <col min="1" max="2" width="20.6640625" customWidth="1"/>
    <col min="3" max="3" width="16.5546875" style="5" customWidth="1"/>
    <col min="4" max="4" width="19" customWidth="1"/>
    <col min="5" max="5" width="56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thickBot="1" x14ac:dyDescent="0.35">
      <c r="A4" s="135"/>
      <c r="B4" s="699"/>
      <c r="C4" s="698" t="s">
        <v>45</v>
      </c>
      <c r="D4" s="135"/>
      <c r="E4" s="251"/>
      <c r="F4" s="637"/>
      <c r="G4" s="636"/>
      <c r="H4" s="433" t="s">
        <v>26</v>
      </c>
      <c r="I4" s="494"/>
      <c r="J4" s="373"/>
      <c r="K4" s="280" t="s">
        <v>27</v>
      </c>
      <c r="L4" s="1037" t="s">
        <v>28</v>
      </c>
      <c r="M4" s="1038"/>
      <c r="N4" s="1038"/>
      <c r="O4" s="1038"/>
      <c r="P4" s="1037" t="s">
        <v>29</v>
      </c>
      <c r="Q4" s="1039"/>
      <c r="R4" s="1039"/>
      <c r="S4" s="1040"/>
    </row>
    <row r="5" spans="1:19" s="20" customFormat="1" ht="28.5" customHeight="1" thickBot="1" x14ac:dyDescent="0.35">
      <c r="A5" s="136" t="s">
        <v>0</v>
      </c>
      <c r="B5" s="523"/>
      <c r="C5" s="163" t="s">
        <v>46</v>
      </c>
      <c r="D5" s="657" t="s">
        <v>47</v>
      </c>
      <c r="E5" s="156" t="s">
        <v>44</v>
      </c>
      <c r="F5" s="163" t="s">
        <v>30</v>
      </c>
      <c r="G5" s="156" t="s">
        <v>43</v>
      </c>
      <c r="H5" s="351" t="s">
        <v>31</v>
      </c>
      <c r="I5" s="116" t="s">
        <v>32</v>
      </c>
      <c r="J5" s="118" t="s">
        <v>33</v>
      </c>
      <c r="K5" s="281" t="s">
        <v>34</v>
      </c>
      <c r="L5" s="593" t="s">
        <v>35</v>
      </c>
      <c r="M5" s="582" t="s">
        <v>36</v>
      </c>
      <c r="N5" s="582" t="s">
        <v>37</v>
      </c>
      <c r="O5" s="658" t="s">
        <v>38</v>
      </c>
      <c r="P5" s="391" t="s">
        <v>39</v>
      </c>
      <c r="Q5" s="14" t="s">
        <v>40</v>
      </c>
      <c r="R5" s="14" t="s">
        <v>41</v>
      </c>
      <c r="S5" s="121" t="s">
        <v>42</v>
      </c>
    </row>
    <row r="6" spans="1:19" s="20" customFormat="1" ht="26.4" customHeight="1" x14ac:dyDescent="0.3">
      <c r="A6" s="137" t="s">
        <v>6</v>
      </c>
      <c r="B6" s="129"/>
      <c r="C6" s="322" t="s">
        <v>54</v>
      </c>
      <c r="D6" s="318" t="s">
        <v>23</v>
      </c>
      <c r="E6" s="407" t="s">
        <v>51</v>
      </c>
      <c r="F6" s="322">
        <v>17</v>
      </c>
      <c r="G6" s="468"/>
      <c r="H6" s="378">
        <v>1.7</v>
      </c>
      <c r="I6" s="53">
        <v>4.42</v>
      </c>
      <c r="J6" s="323">
        <v>0.85</v>
      </c>
      <c r="K6" s="325">
        <v>49.98</v>
      </c>
      <c r="L6" s="378">
        <v>0</v>
      </c>
      <c r="M6" s="53">
        <v>0.1</v>
      </c>
      <c r="N6" s="53">
        <v>0</v>
      </c>
      <c r="O6" s="72">
        <v>0</v>
      </c>
      <c r="P6" s="378">
        <v>25.16</v>
      </c>
      <c r="Q6" s="53">
        <v>18.190000000000001</v>
      </c>
      <c r="R6" s="53">
        <v>3.74</v>
      </c>
      <c r="S6" s="323">
        <v>0.1</v>
      </c>
    </row>
    <row r="7" spans="1:19" s="20" customFormat="1" ht="26.4" customHeight="1" x14ac:dyDescent="0.3">
      <c r="A7" s="137"/>
      <c r="B7" s="129"/>
      <c r="C7" s="206">
        <v>54</v>
      </c>
      <c r="D7" s="221" t="s">
        <v>79</v>
      </c>
      <c r="E7" s="265" t="s">
        <v>50</v>
      </c>
      <c r="F7" s="206">
        <v>150</v>
      </c>
      <c r="G7" s="197"/>
      <c r="H7" s="411">
        <v>7.2</v>
      </c>
      <c r="I7" s="24">
        <v>5.0999999999999996</v>
      </c>
      <c r="J7" s="69">
        <v>33.9</v>
      </c>
      <c r="K7" s="285">
        <v>210.3</v>
      </c>
      <c r="L7" s="411">
        <v>0.21</v>
      </c>
      <c r="M7" s="24">
        <v>0</v>
      </c>
      <c r="N7" s="24">
        <v>0</v>
      </c>
      <c r="O7" s="25">
        <v>1.74</v>
      </c>
      <c r="P7" s="411">
        <v>14.55</v>
      </c>
      <c r="Q7" s="24">
        <v>208.87</v>
      </c>
      <c r="R7" s="24">
        <v>139.99</v>
      </c>
      <c r="S7" s="69">
        <v>4.68</v>
      </c>
    </row>
    <row r="8" spans="1:19" s="20" customFormat="1" ht="44.25" customHeight="1" x14ac:dyDescent="0.3">
      <c r="A8" s="137"/>
      <c r="B8" s="129"/>
      <c r="C8" s="206">
        <v>58</v>
      </c>
      <c r="D8" s="221" t="s">
        <v>10</v>
      </c>
      <c r="E8" s="252" t="s">
        <v>49</v>
      </c>
      <c r="F8" s="206">
        <v>90</v>
      </c>
      <c r="G8" s="197"/>
      <c r="H8" s="352">
        <v>12.4</v>
      </c>
      <c r="I8" s="17">
        <v>14.03</v>
      </c>
      <c r="J8" s="60">
        <v>2.56</v>
      </c>
      <c r="K8" s="282">
        <v>188.2</v>
      </c>
      <c r="L8" s="352">
        <v>7.0000000000000007E-2</v>
      </c>
      <c r="M8" s="17">
        <v>20.3</v>
      </c>
      <c r="N8" s="17">
        <v>0.03</v>
      </c>
      <c r="O8" s="22">
        <v>2.2999999999999998</v>
      </c>
      <c r="P8" s="352">
        <v>18.100000000000001</v>
      </c>
      <c r="Q8" s="17">
        <v>104.3</v>
      </c>
      <c r="R8" s="17">
        <v>18</v>
      </c>
      <c r="S8" s="60">
        <v>1.2</v>
      </c>
    </row>
    <row r="9" spans="1:19" s="20" customFormat="1" ht="37.5" customHeight="1" x14ac:dyDescent="0.3">
      <c r="A9" s="137"/>
      <c r="B9" s="129"/>
      <c r="C9" s="208">
        <v>104</v>
      </c>
      <c r="D9" s="367" t="s">
        <v>20</v>
      </c>
      <c r="E9" s="350" t="s">
        <v>107</v>
      </c>
      <c r="F9" s="271">
        <v>200</v>
      </c>
      <c r="G9" s="157"/>
      <c r="H9" s="352">
        <v>0</v>
      </c>
      <c r="I9" s="17">
        <v>0</v>
      </c>
      <c r="J9" s="60">
        <v>19.2</v>
      </c>
      <c r="K9" s="282">
        <v>76.8</v>
      </c>
      <c r="L9" s="352">
        <v>0.16</v>
      </c>
      <c r="M9" s="17">
        <v>9.16</v>
      </c>
      <c r="N9" s="17">
        <v>0.12</v>
      </c>
      <c r="O9" s="22">
        <v>0.8</v>
      </c>
      <c r="P9" s="352">
        <v>0.76</v>
      </c>
      <c r="Q9" s="17">
        <v>0</v>
      </c>
      <c r="R9" s="17">
        <v>0</v>
      </c>
      <c r="S9" s="60">
        <v>0</v>
      </c>
    </row>
    <row r="10" spans="1:19" s="20" customFormat="1" ht="26.4" customHeight="1" x14ac:dyDescent="0.3">
      <c r="A10" s="137"/>
      <c r="B10" s="129"/>
      <c r="C10" s="209">
        <v>119</v>
      </c>
      <c r="D10" s="221" t="s">
        <v>15</v>
      </c>
      <c r="E10" s="265" t="s">
        <v>21</v>
      </c>
      <c r="F10" s="206">
        <v>30</v>
      </c>
      <c r="G10" s="197"/>
      <c r="H10" s="352">
        <v>2.13</v>
      </c>
      <c r="I10" s="17">
        <v>0.21</v>
      </c>
      <c r="J10" s="60">
        <v>13.26</v>
      </c>
      <c r="K10" s="283">
        <v>72</v>
      </c>
      <c r="L10" s="352">
        <v>0.03</v>
      </c>
      <c r="M10" s="17">
        <v>0</v>
      </c>
      <c r="N10" s="17">
        <v>0</v>
      </c>
      <c r="O10" s="22">
        <v>0.05</v>
      </c>
      <c r="P10" s="352">
        <v>11.1</v>
      </c>
      <c r="Q10" s="17">
        <v>65.400000000000006</v>
      </c>
      <c r="R10" s="17">
        <v>19.5</v>
      </c>
      <c r="S10" s="60">
        <v>0.84</v>
      </c>
    </row>
    <row r="11" spans="1:19" s="20" customFormat="1" ht="26.4" customHeight="1" x14ac:dyDescent="0.3">
      <c r="A11" s="137"/>
      <c r="B11" s="129"/>
      <c r="C11" s="206">
        <v>120</v>
      </c>
      <c r="D11" s="221" t="s">
        <v>16</v>
      </c>
      <c r="E11" s="265" t="s">
        <v>55</v>
      </c>
      <c r="F11" s="206">
        <v>20</v>
      </c>
      <c r="G11" s="197"/>
      <c r="H11" s="352">
        <v>1.1399999999999999</v>
      </c>
      <c r="I11" s="17">
        <v>0.22</v>
      </c>
      <c r="J11" s="60">
        <v>7.44</v>
      </c>
      <c r="K11" s="283">
        <v>36.26</v>
      </c>
      <c r="L11" s="352">
        <v>0.02</v>
      </c>
      <c r="M11" s="17">
        <v>0.08</v>
      </c>
      <c r="N11" s="17">
        <v>0</v>
      </c>
      <c r="O11" s="22">
        <v>0.06</v>
      </c>
      <c r="P11" s="352">
        <v>6.8</v>
      </c>
      <c r="Q11" s="17">
        <v>24</v>
      </c>
      <c r="R11" s="17">
        <v>8.1999999999999993</v>
      </c>
      <c r="S11" s="60">
        <v>0.46</v>
      </c>
    </row>
    <row r="12" spans="1:19" s="20" customFormat="1" ht="26.4" customHeight="1" x14ac:dyDescent="0.3">
      <c r="A12" s="137"/>
      <c r="B12" s="129"/>
      <c r="C12" s="206"/>
      <c r="D12" s="221"/>
      <c r="E12" s="459" t="s">
        <v>24</v>
      </c>
      <c r="F12" s="492">
        <f>SUM(F6:F11)</f>
        <v>507</v>
      </c>
      <c r="G12" s="197"/>
      <c r="H12" s="352">
        <f t="shared" ref="H12:S12" si="0">SUM(H6:H11)</f>
        <v>24.57</v>
      </c>
      <c r="I12" s="17">
        <f t="shared" si="0"/>
        <v>23.979999999999997</v>
      </c>
      <c r="J12" s="60">
        <f t="shared" si="0"/>
        <v>77.210000000000008</v>
      </c>
      <c r="K12" s="580">
        <f t="shared" si="0"/>
        <v>633.54</v>
      </c>
      <c r="L12" s="352">
        <f t="shared" si="0"/>
        <v>0.4900000000000001</v>
      </c>
      <c r="M12" s="17">
        <f t="shared" si="0"/>
        <v>29.64</v>
      </c>
      <c r="N12" s="17">
        <f t="shared" si="0"/>
        <v>0.15</v>
      </c>
      <c r="O12" s="22">
        <f t="shared" si="0"/>
        <v>4.9499999999999993</v>
      </c>
      <c r="P12" s="352">
        <f t="shared" si="0"/>
        <v>76.47</v>
      </c>
      <c r="Q12" s="17">
        <f t="shared" si="0"/>
        <v>420.76</v>
      </c>
      <c r="R12" s="17">
        <f t="shared" si="0"/>
        <v>189.43</v>
      </c>
      <c r="S12" s="60">
        <f t="shared" si="0"/>
        <v>7.2799999999999994</v>
      </c>
    </row>
    <row r="13" spans="1:19" s="20" customFormat="1" ht="26.4" customHeight="1" thickBot="1" x14ac:dyDescent="0.35">
      <c r="A13" s="601"/>
      <c r="B13" s="129"/>
      <c r="C13" s="570"/>
      <c r="D13" s="512"/>
      <c r="E13" s="461" t="s">
        <v>25</v>
      </c>
      <c r="F13" s="570"/>
      <c r="G13" s="569"/>
      <c r="H13" s="831"/>
      <c r="I13" s="829"/>
      <c r="J13" s="830"/>
      <c r="K13" s="579">
        <f>K12/23.5</f>
        <v>26.959148936170212</v>
      </c>
      <c r="L13" s="831"/>
      <c r="M13" s="829"/>
      <c r="N13" s="829"/>
      <c r="O13" s="832"/>
      <c r="P13" s="831"/>
      <c r="Q13" s="829"/>
      <c r="R13" s="829"/>
      <c r="S13" s="830"/>
    </row>
    <row r="14" spans="1:19" s="20" customFormat="1" ht="26.4" customHeight="1" x14ac:dyDescent="0.3">
      <c r="A14" s="218" t="s">
        <v>7</v>
      </c>
      <c r="B14" s="408"/>
      <c r="C14" s="656">
        <v>135</v>
      </c>
      <c r="D14" s="630" t="s">
        <v>23</v>
      </c>
      <c r="E14" s="262" t="s">
        <v>64</v>
      </c>
      <c r="F14" s="228">
        <v>60</v>
      </c>
      <c r="G14" s="392"/>
      <c r="H14" s="564">
        <v>1.2</v>
      </c>
      <c r="I14" s="73">
        <v>5.4</v>
      </c>
      <c r="J14" s="74">
        <v>5.16</v>
      </c>
      <c r="K14" s="410">
        <v>73.2</v>
      </c>
      <c r="L14" s="564">
        <v>0.01</v>
      </c>
      <c r="M14" s="73">
        <v>4.2</v>
      </c>
      <c r="N14" s="73">
        <v>0.55000000000000004</v>
      </c>
      <c r="O14" s="645">
        <v>0</v>
      </c>
      <c r="P14" s="564">
        <v>24.6</v>
      </c>
      <c r="Q14" s="73">
        <v>40.200000000000003</v>
      </c>
      <c r="R14" s="73">
        <v>21</v>
      </c>
      <c r="S14" s="74">
        <v>4.2</v>
      </c>
    </row>
    <row r="15" spans="1:19" s="20" customFormat="1" ht="26.4" customHeight="1" x14ac:dyDescent="0.3">
      <c r="A15" s="216"/>
      <c r="B15" s="304"/>
      <c r="C15" s="220">
        <v>36</v>
      </c>
      <c r="D15" s="304" t="s">
        <v>9</v>
      </c>
      <c r="E15" s="429" t="s">
        <v>56</v>
      </c>
      <c r="F15" s="207">
        <v>200</v>
      </c>
      <c r="G15" s="306"/>
      <c r="H15" s="363">
        <v>5</v>
      </c>
      <c r="I15" s="133">
        <v>8.6</v>
      </c>
      <c r="J15" s="309">
        <v>12.6</v>
      </c>
      <c r="K15" s="631">
        <v>147.80000000000001</v>
      </c>
      <c r="L15" s="363">
        <v>0.1</v>
      </c>
      <c r="M15" s="133">
        <v>10.08</v>
      </c>
      <c r="N15" s="133">
        <v>0</v>
      </c>
      <c r="O15" s="134">
        <v>1.1000000000000001</v>
      </c>
      <c r="P15" s="363">
        <v>41.98</v>
      </c>
      <c r="Q15" s="133">
        <v>122.08</v>
      </c>
      <c r="R15" s="133">
        <v>36.96</v>
      </c>
      <c r="S15" s="309">
        <v>11.18</v>
      </c>
    </row>
    <row r="16" spans="1:19" s="20" customFormat="1" ht="26.4" customHeight="1" x14ac:dyDescent="0.3">
      <c r="A16" s="165"/>
      <c r="B16" s="349" t="s">
        <v>99</v>
      </c>
      <c r="C16" s="234">
        <v>90</v>
      </c>
      <c r="D16" s="347" t="s">
        <v>10</v>
      </c>
      <c r="E16" s="545" t="s">
        <v>182</v>
      </c>
      <c r="F16" s="552">
        <v>90</v>
      </c>
      <c r="G16" s="243"/>
      <c r="H16" s="362">
        <v>15.21</v>
      </c>
      <c r="I16" s="79">
        <v>14.04</v>
      </c>
      <c r="J16" s="124">
        <v>8.91</v>
      </c>
      <c r="K16" s="558">
        <v>222.75</v>
      </c>
      <c r="L16" s="362">
        <v>0.37</v>
      </c>
      <c r="M16" s="79">
        <v>0.09</v>
      </c>
      <c r="N16" s="79">
        <v>0</v>
      </c>
      <c r="O16" s="80">
        <v>0.49</v>
      </c>
      <c r="P16" s="362">
        <v>54.18</v>
      </c>
      <c r="Q16" s="79">
        <v>117.54</v>
      </c>
      <c r="R16" s="79">
        <v>24.8</v>
      </c>
      <c r="S16" s="124">
        <v>1.6</v>
      </c>
    </row>
    <row r="17" spans="1:19" s="20" customFormat="1" ht="26.4" customHeight="1" x14ac:dyDescent="0.3">
      <c r="A17" s="165"/>
      <c r="B17" s="735" t="s">
        <v>101</v>
      </c>
      <c r="C17" s="239">
        <v>88</v>
      </c>
      <c r="D17" s="348" t="s">
        <v>10</v>
      </c>
      <c r="E17" s="546" t="s">
        <v>193</v>
      </c>
      <c r="F17" s="553">
        <v>90</v>
      </c>
      <c r="G17" s="244"/>
      <c r="H17" s="701">
        <v>18</v>
      </c>
      <c r="I17" s="131">
        <v>15.58</v>
      </c>
      <c r="J17" s="702">
        <v>2.89</v>
      </c>
      <c r="K17" s="986">
        <v>232.83</v>
      </c>
      <c r="L17" s="701">
        <v>0.05</v>
      </c>
      <c r="M17" s="131">
        <v>0.55000000000000004</v>
      </c>
      <c r="N17" s="131">
        <v>0</v>
      </c>
      <c r="O17" s="132">
        <v>0.82</v>
      </c>
      <c r="P17" s="701">
        <v>11.7</v>
      </c>
      <c r="Q17" s="131">
        <v>170.76</v>
      </c>
      <c r="R17" s="131">
        <v>22.04</v>
      </c>
      <c r="S17" s="702">
        <v>2.4700000000000002</v>
      </c>
    </row>
    <row r="18" spans="1:19" s="20" customFormat="1" ht="33" customHeight="1" x14ac:dyDescent="0.3">
      <c r="A18" s="165"/>
      <c r="B18" s="349" t="s">
        <v>99</v>
      </c>
      <c r="C18" s="234">
        <v>218</v>
      </c>
      <c r="D18" s="347" t="s">
        <v>57</v>
      </c>
      <c r="E18" s="721" t="s">
        <v>192</v>
      </c>
      <c r="F18" s="269">
        <v>150</v>
      </c>
      <c r="G18" s="556"/>
      <c r="H18" s="485">
        <v>4.1399999999999997</v>
      </c>
      <c r="I18" s="96">
        <v>10.86</v>
      </c>
      <c r="J18" s="97">
        <v>18.64</v>
      </c>
      <c r="K18" s="667">
        <v>189</v>
      </c>
      <c r="L18" s="485">
        <v>0.15</v>
      </c>
      <c r="M18" s="96">
        <v>13.75</v>
      </c>
      <c r="N18" s="96">
        <v>0.21</v>
      </c>
      <c r="O18" s="169">
        <v>0.37</v>
      </c>
      <c r="P18" s="485">
        <v>72.209999999999994</v>
      </c>
      <c r="Q18" s="96">
        <v>101.37</v>
      </c>
      <c r="R18" s="96">
        <v>42.64</v>
      </c>
      <c r="S18" s="97">
        <v>1.6</v>
      </c>
    </row>
    <row r="19" spans="1:19" s="20" customFormat="1" ht="33" customHeight="1" x14ac:dyDescent="0.3">
      <c r="A19" s="165"/>
      <c r="B19" s="735" t="s">
        <v>101</v>
      </c>
      <c r="C19" s="239">
        <v>205</v>
      </c>
      <c r="D19" s="348" t="s">
        <v>57</v>
      </c>
      <c r="E19" s="717" t="s">
        <v>194</v>
      </c>
      <c r="F19" s="270">
        <v>150</v>
      </c>
      <c r="G19" s="555"/>
      <c r="H19" s="354">
        <v>4.1399999999999997</v>
      </c>
      <c r="I19" s="100">
        <v>10.86</v>
      </c>
      <c r="J19" s="167">
        <v>18.64</v>
      </c>
      <c r="K19" s="987">
        <v>189</v>
      </c>
      <c r="L19" s="354">
        <v>0.15</v>
      </c>
      <c r="M19" s="100">
        <v>13.75</v>
      </c>
      <c r="N19" s="100">
        <v>0.01</v>
      </c>
      <c r="O19" s="718">
        <v>0.37</v>
      </c>
      <c r="P19" s="354">
        <v>72.209999999999994</v>
      </c>
      <c r="Q19" s="100">
        <v>101.37</v>
      </c>
      <c r="R19" s="100">
        <v>42.64</v>
      </c>
      <c r="S19" s="167">
        <v>1.6</v>
      </c>
    </row>
    <row r="20" spans="1:19" s="20" customFormat="1" ht="51" customHeight="1" x14ac:dyDescent="0.3">
      <c r="A20" s="165"/>
      <c r="B20" s="327"/>
      <c r="C20" s="220">
        <v>219</v>
      </c>
      <c r="D20" s="304" t="s">
        <v>20</v>
      </c>
      <c r="E20" s="429" t="s">
        <v>170</v>
      </c>
      <c r="F20" s="207">
        <v>200</v>
      </c>
      <c r="G20" s="306"/>
      <c r="H20" s="411">
        <v>0</v>
      </c>
      <c r="I20" s="24">
        <v>0</v>
      </c>
      <c r="J20" s="69">
        <v>25</v>
      </c>
      <c r="K20" s="822">
        <v>100</v>
      </c>
      <c r="L20" s="411">
        <v>0</v>
      </c>
      <c r="M20" s="24">
        <v>5.48</v>
      </c>
      <c r="N20" s="24">
        <v>0</v>
      </c>
      <c r="O20" s="25">
        <v>0.57999999999999996</v>
      </c>
      <c r="P20" s="411">
        <v>0.4</v>
      </c>
      <c r="Q20" s="24">
        <v>0</v>
      </c>
      <c r="R20" s="24">
        <v>0</v>
      </c>
      <c r="S20" s="69">
        <v>0.04</v>
      </c>
    </row>
    <row r="21" spans="1:19" s="20" customFormat="1" ht="26.4" customHeight="1" x14ac:dyDescent="0.3">
      <c r="A21" s="165"/>
      <c r="B21" s="327"/>
      <c r="C21" s="730">
        <v>119</v>
      </c>
      <c r="D21" s="304" t="s">
        <v>15</v>
      </c>
      <c r="E21" s="311" t="s">
        <v>67</v>
      </c>
      <c r="F21" s="207">
        <v>30</v>
      </c>
      <c r="G21" s="247"/>
      <c r="H21" s="411">
        <v>2.13</v>
      </c>
      <c r="I21" s="24">
        <v>0.21</v>
      </c>
      <c r="J21" s="69">
        <v>13.26</v>
      </c>
      <c r="K21" s="822">
        <v>72</v>
      </c>
      <c r="L21" s="411">
        <v>0.03</v>
      </c>
      <c r="M21" s="24">
        <v>0</v>
      </c>
      <c r="N21" s="24">
        <v>0</v>
      </c>
      <c r="O21" s="25">
        <v>0.05</v>
      </c>
      <c r="P21" s="411">
        <v>11.1</v>
      </c>
      <c r="Q21" s="24">
        <v>65.400000000000006</v>
      </c>
      <c r="R21" s="24">
        <v>19.5</v>
      </c>
      <c r="S21" s="69">
        <v>0.84</v>
      </c>
    </row>
    <row r="22" spans="1:19" s="20" customFormat="1" ht="26.4" customHeight="1" x14ac:dyDescent="0.3">
      <c r="A22" s="165"/>
      <c r="B22" s="327"/>
      <c r="C22" s="220">
        <v>120</v>
      </c>
      <c r="D22" s="304" t="s">
        <v>16</v>
      </c>
      <c r="E22" s="311" t="s">
        <v>55</v>
      </c>
      <c r="F22" s="207">
        <v>20</v>
      </c>
      <c r="G22" s="247"/>
      <c r="H22" s="411">
        <v>1.1399999999999999</v>
      </c>
      <c r="I22" s="24">
        <v>0.22</v>
      </c>
      <c r="J22" s="69">
        <v>7.44</v>
      </c>
      <c r="K22" s="822">
        <v>36.26</v>
      </c>
      <c r="L22" s="411">
        <v>0.02</v>
      </c>
      <c r="M22" s="24">
        <v>0.08</v>
      </c>
      <c r="N22" s="24">
        <v>0</v>
      </c>
      <c r="O22" s="25">
        <v>0.06</v>
      </c>
      <c r="P22" s="411">
        <v>6.8</v>
      </c>
      <c r="Q22" s="24">
        <v>24</v>
      </c>
      <c r="R22" s="24">
        <v>8.1999999999999993</v>
      </c>
      <c r="S22" s="69">
        <v>0.46</v>
      </c>
    </row>
    <row r="23" spans="1:19" s="20" customFormat="1" ht="26.4" customHeight="1" x14ac:dyDescent="0.3">
      <c r="A23" s="165"/>
      <c r="B23" s="349" t="s">
        <v>99</v>
      </c>
      <c r="C23" s="731"/>
      <c r="D23" s="349"/>
      <c r="E23" s="547" t="s">
        <v>24</v>
      </c>
      <c r="F23" s="703">
        <f>F14+F15+F16+F18+F20+F21+F22</f>
        <v>750</v>
      </c>
      <c r="G23" s="978"/>
      <c r="H23" s="982">
        <f t="shared" ref="H23:S23" si="1">H14+H15+H16+H18+H20+H21+H22</f>
        <v>28.82</v>
      </c>
      <c r="I23" s="980">
        <f t="shared" si="1"/>
        <v>39.33</v>
      </c>
      <c r="J23" s="983">
        <f t="shared" si="1"/>
        <v>91.01</v>
      </c>
      <c r="K23" s="988">
        <f t="shared" si="1"/>
        <v>841.01</v>
      </c>
      <c r="L23" s="982">
        <f t="shared" si="1"/>
        <v>0.68</v>
      </c>
      <c r="M23" s="980">
        <f t="shared" si="1"/>
        <v>33.68</v>
      </c>
      <c r="N23" s="980">
        <f t="shared" si="1"/>
        <v>0.76</v>
      </c>
      <c r="O23" s="991">
        <f t="shared" si="1"/>
        <v>2.65</v>
      </c>
      <c r="P23" s="982">
        <f t="shared" si="1"/>
        <v>211.26999999999998</v>
      </c>
      <c r="Q23" s="980">
        <f t="shared" si="1"/>
        <v>470.59000000000003</v>
      </c>
      <c r="R23" s="980">
        <f t="shared" si="1"/>
        <v>153.1</v>
      </c>
      <c r="S23" s="983">
        <f t="shared" si="1"/>
        <v>19.920000000000002</v>
      </c>
    </row>
    <row r="24" spans="1:19" s="20" customFormat="1" ht="26.4" customHeight="1" x14ac:dyDescent="0.3">
      <c r="A24" s="165"/>
      <c r="B24" s="735" t="s">
        <v>101</v>
      </c>
      <c r="C24" s="732"/>
      <c r="D24" s="620"/>
      <c r="E24" s="704" t="s">
        <v>24</v>
      </c>
      <c r="F24" s="705">
        <f>F14+F15+F17+F19+F20+F21+F22</f>
        <v>750</v>
      </c>
      <c r="G24" s="979"/>
      <c r="H24" s="984">
        <f t="shared" ref="H24:S24" si="2">H14+H15+H17+H19+H20+H21+H22</f>
        <v>31.61</v>
      </c>
      <c r="I24" s="981">
        <f t="shared" si="2"/>
        <v>40.869999999999997</v>
      </c>
      <c r="J24" s="985">
        <f t="shared" si="2"/>
        <v>84.99</v>
      </c>
      <c r="K24" s="989">
        <f t="shared" si="2"/>
        <v>851.09</v>
      </c>
      <c r="L24" s="984">
        <f t="shared" si="2"/>
        <v>0.36</v>
      </c>
      <c r="M24" s="981">
        <f t="shared" si="2"/>
        <v>34.14</v>
      </c>
      <c r="N24" s="981">
        <f t="shared" si="2"/>
        <v>0.56000000000000005</v>
      </c>
      <c r="O24" s="992">
        <f t="shared" si="2"/>
        <v>2.98</v>
      </c>
      <c r="P24" s="984">
        <f t="shared" si="2"/>
        <v>168.79000000000002</v>
      </c>
      <c r="Q24" s="981">
        <f t="shared" si="2"/>
        <v>523.80999999999995</v>
      </c>
      <c r="R24" s="981">
        <f t="shared" si="2"/>
        <v>150.33999999999997</v>
      </c>
      <c r="S24" s="985">
        <f t="shared" si="2"/>
        <v>20.79</v>
      </c>
    </row>
    <row r="25" spans="1:19" s="20" customFormat="1" ht="26.4" customHeight="1" thickBot="1" x14ac:dyDescent="0.35">
      <c r="A25" s="165"/>
      <c r="B25" s="349" t="s">
        <v>99</v>
      </c>
      <c r="C25" s="733"/>
      <c r="D25" s="618"/>
      <c r="E25" s="722" t="s">
        <v>25</v>
      </c>
      <c r="F25" s="707"/>
      <c r="G25" s="708"/>
      <c r="H25" s="298"/>
      <c r="I25" s="26"/>
      <c r="J25" s="98"/>
      <c r="K25" s="990">
        <f>K23/23.5</f>
        <v>35.787659574468087</v>
      </c>
      <c r="L25" s="298"/>
      <c r="M25" s="26"/>
      <c r="N25" s="26"/>
      <c r="O25" s="168"/>
      <c r="P25" s="298"/>
      <c r="Q25" s="26"/>
      <c r="R25" s="26"/>
      <c r="S25" s="98"/>
    </row>
    <row r="26" spans="1:19" s="20" customFormat="1" ht="26.4" customHeight="1" thickBot="1" x14ac:dyDescent="0.35">
      <c r="A26" s="219"/>
      <c r="B26" s="344" t="s">
        <v>101</v>
      </c>
      <c r="C26" s="734"/>
      <c r="D26" s="344"/>
      <c r="E26" s="550" t="s">
        <v>25</v>
      </c>
      <c r="F26" s="273"/>
      <c r="G26" s="557"/>
      <c r="H26" s="710"/>
      <c r="I26" s="711"/>
      <c r="J26" s="712"/>
      <c r="K26" s="801">
        <f>K24/23.5</f>
        <v>36.216595744680852</v>
      </c>
      <c r="L26" s="299"/>
      <c r="M26" s="714"/>
      <c r="N26" s="714"/>
      <c r="O26" s="715"/>
      <c r="P26" s="299"/>
      <c r="Q26" s="714"/>
      <c r="R26" s="714"/>
      <c r="S26" s="716"/>
    </row>
    <row r="27" spans="1:19" s="192" customFormat="1" ht="26.4" customHeight="1" x14ac:dyDescent="0.3">
      <c r="A27" s="588"/>
      <c r="B27" s="588"/>
      <c r="C27" s="589"/>
      <c r="D27" s="588"/>
      <c r="E27" s="590"/>
      <c r="F27" s="588"/>
      <c r="G27" s="588"/>
      <c r="H27" s="588"/>
      <c r="I27" s="588"/>
      <c r="J27" s="588"/>
      <c r="K27" s="591"/>
      <c r="L27" s="588"/>
      <c r="M27" s="588"/>
      <c r="N27" s="588"/>
      <c r="O27" s="588"/>
      <c r="P27" s="588"/>
      <c r="Q27" s="588"/>
      <c r="R27" s="588"/>
      <c r="S27" s="588"/>
    </row>
    <row r="28" spans="1:19" s="192" customFormat="1" ht="26.4" customHeight="1" x14ac:dyDescent="0.3">
      <c r="A28" s="723" t="s">
        <v>81</v>
      </c>
      <c r="B28" s="700"/>
      <c r="C28" s="724"/>
      <c r="D28" s="588"/>
      <c r="E28" s="590"/>
      <c r="F28" s="588"/>
      <c r="G28" s="588"/>
      <c r="H28" s="588"/>
      <c r="I28" s="588"/>
      <c r="J28" s="588"/>
      <c r="K28" s="591"/>
      <c r="L28" s="588"/>
      <c r="M28" s="588"/>
      <c r="N28" s="588"/>
      <c r="O28" s="588"/>
      <c r="P28" s="588"/>
      <c r="Q28" s="588"/>
      <c r="R28" s="588"/>
      <c r="S28" s="588"/>
    </row>
    <row r="29" spans="1:19" x14ac:dyDescent="0.3">
      <c r="A29" s="719" t="s">
        <v>82</v>
      </c>
      <c r="B29" s="720"/>
      <c r="C29" s="172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3">
      <c r="A30" s="11"/>
      <c r="B30" s="11"/>
      <c r="C30" s="58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3">
      <c r="A31" s="11"/>
      <c r="B31" s="11"/>
      <c r="C31" s="58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3">
      <c r="A32" s="11"/>
      <c r="B32" s="11"/>
      <c r="C32" s="585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">
      <c r="A33" s="11"/>
      <c r="B33" s="11"/>
      <c r="C33" s="58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">
      <c r="A34" s="11"/>
      <c r="B34" s="11"/>
      <c r="C34" s="585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">
      <c r="A35" s="11"/>
      <c r="B35" s="11"/>
      <c r="C35" s="585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">
      <c r="A36" s="11"/>
      <c r="B36" s="11"/>
      <c r="C36" s="585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">
      <c r="A37" s="11"/>
      <c r="B37" s="11"/>
      <c r="C37" s="58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">
      <c r="A38" s="11"/>
      <c r="B38" s="11"/>
      <c r="C38" s="585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">
      <c r="A39" s="11"/>
      <c r="B39" s="11"/>
      <c r="C39" s="58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">
      <c r="A40" s="11"/>
      <c r="B40" s="11"/>
      <c r="C40" s="585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">
      <c r="A41" s="586"/>
      <c r="B41" s="586"/>
      <c r="C41" s="587"/>
      <c r="D41" s="586"/>
      <c r="E41" s="586"/>
      <c r="F41" s="586"/>
      <c r="G41" s="586"/>
      <c r="H41" s="586"/>
      <c r="I41" s="586"/>
      <c r="J41" s="586"/>
      <c r="K41" s="586"/>
      <c r="L41" s="586"/>
      <c r="M41" s="586"/>
      <c r="N41" s="586"/>
      <c r="O41" s="586"/>
      <c r="P41" s="586"/>
      <c r="Q41" s="586"/>
      <c r="R41" s="586"/>
      <c r="S41" s="586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3"/>
  <sheetViews>
    <sheetView zoomScale="70" zoomScaleNormal="70" workbookViewId="0">
      <selection activeCell="F35" sqref="F35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337"/>
      <c r="C2" s="7"/>
      <c r="D2" s="6" t="s">
        <v>3</v>
      </c>
      <c r="E2" s="6"/>
      <c r="F2" s="8" t="s">
        <v>2</v>
      </c>
      <c r="G2" s="177">
        <v>20</v>
      </c>
      <c r="H2" s="6"/>
      <c r="K2" s="8"/>
      <c r="L2" s="7"/>
      <c r="M2" s="1"/>
      <c r="N2" s="2"/>
    </row>
    <row r="3" spans="1:21" ht="15" thickBot="1" x14ac:dyDescent="0.35">
      <c r="A3" s="1"/>
      <c r="B3" s="338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4"/>
      <c r="B4" s="162"/>
      <c r="C4" s="155" t="s">
        <v>45</v>
      </c>
      <c r="D4" s="198"/>
      <c r="E4" s="251"/>
      <c r="F4" s="162"/>
      <c r="G4" s="162"/>
      <c r="H4" s="108" t="s">
        <v>26</v>
      </c>
      <c r="I4" s="108"/>
      <c r="J4" s="108"/>
      <c r="K4" s="433" t="s">
        <v>27</v>
      </c>
      <c r="L4" s="1041" t="s">
        <v>28</v>
      </c>
      <c r="M4" s="1042"/>
      <c r="N4" s="1042"/>
      <c r="O4" s="1043"/>
      <c r="P4" s="1041" t="s">
        <v>29</v>
      </c>
      <c r="Q4" s="1044"/>
      <c r="R4" s="1044"/>
      <c r="S4" s="1045"/>
    </row>
    <row r="5" spans="1:21" s="20" customFormat="1" ht="28.5" customHeight="1" thickBot="1" x14ac:dyDescent="0.35">
      <c r="A5" s="215" t="s">
        <v>0</v>
      </c>
      <c r="B5" s="163"/>
      <c r="C5" s="156" t="s">
        <v>46</v>
      </c>
      <c r="D5" s="199" t="s">
        <v>47</v>
      </c>
      <c r="E5" s="156" t="s">
        <v>44</v>
      </c>
      <c r="F5" s="163" t="s">
        <v>30</v>
      </c>
      <c r="G5" s="163" t="s">
        <v>43</v>
      </c>
      <c r="H5" s="115" t="s">
        <v>31</v>
      </c>
      <c r="I5" s="116" t="s">
        <v>32</v>
      </c>
      <c r="J5" s="275" t="s">
        <v>33</v>
      </c>
      <c r="K5" s="434" t="s">
        <v>34</v>
      </c>
      <c r="L5" s="351" t="s">
        <v>35</v>
      </c>
      <c r="M5" s="116" t="s">
        <v>36</v>
      </c>
      <c r="N5" s="116" t="s">
        <v>37</v>
      </c>
      <c r="O5" s="118" t="s">
        <v>38</v>
      </c>
      <c r="P5" s="351" t="s">
        <v>39</v>
      </c>
      <c r="Q5" s="116" t="s">
        <v>40</v>
      </c>
      <c r="R5" s="116" t="s">
        <v>41</v>
      </c>
      <c r="S5" s="118" t="s">
        <v>42</v>
      </c>
    </row>
    <row r="6" spans="1:21" s="20" customFormat="1" ht="26.4" customHeight="1" x14ac:dyDescent="0.3">
      <c r="A6" s="164" t="s">
        <v>6</v>
      </c>
      <c r="B6" s="211"/>
      <c r="C6" s="197">
        <v>1</v>
      </c>
      <c r="D6" s="221" t="s">
        <v>23</v>
      </c>
      <c r="E6" s="257" t="s">
        <v>13</v>
      </c>
      <c r="F6" s="206">
        <v>15</v>
      </c>
      <c r="G6" s="346"/>
      <c r="H6" s="21">
        <v>3.66</v>
      </c>
      <c r="I6" s="17">
        <v>3.54</v>
      </c>
      <c r="J6" s="22">
        <v>0</v>
      </c>
      <c r="K6" s="432">
        <v>46.5</v>
      </c>
      <c r="L6" s="352">
        <v>0</v>
      </c>
      <c r="M6" s="17">
        <v>0.24</v>
      </c>
      <c r="N6" s="17">
        <v>0</v>
      </c>
      <c r="O6" s="60">
        <v>0</v>
      </c>
      <c r="P6" s="352">
        <v>150</v>
      </c>
      <c r="Q6" s="17">
        <v>81.599999999999994</v>
      </c>
      <c r="R6" s="17">
        <v>7.05</v>
      </c>
      <c r="S6" s="60">
        <v>0.09</v>
      </c>
    </row>
    <row r="7" spans="1:21" s="48" customFormat="1" ht="26.4" customHeight="1" x14ac:dyDescent="0.3">
      <c r="A7" s="216"/>
      <c r="B7" s="237"/>
      <c r="C7" s="158">
        <v>81</v>
      </c>
      <c r="D7" s="304" t="s">
        <v>10</v>
      </c>
      <c r="E7" s="429" t="s">
        <v>94</v>
      </c>
      <c r="F7" s="207">
        <v>90</v>
      </c>
      <c r="G7" s="304"/>
      <c r="H7" s="23">
        <v>22.41</v>
      </c>
      <c r="I7" s="24">
        <v>15.3</v>
      </c>
      <c r="J7" s="25">
        <v>0.54</v>
      </c>
      <c r="K7" s="435">
        <v>229.77</v>
      </c>
      <c r="L7" s="411">
        <v>0.05</v>
      </c>
      <c r="M7" s="24">
        <v>1.24</v>
      </c>
      <c r="N7" s="24">
        <v>0.01</v>
      </c>
      <c r="O7" s="69">
        <v>1.4</v>
      </c>
      <c r="P7" s="411">
        <v>27.54</v>
      </c>
      <c r="Q7" s="24">
        <v>170.72</v>
      </c>
      <c r="R7" s="24">
        <v>21.15</v>
      </c>
      <c r="S7" s="69"/>
    </row>
    <row r="8" spans="1:21" s="48" customFormat="1" ht="26.4" customHeight="1" x14ac:dyDescent="0.3">
      <c r="A8" s="216"/>
      <c r="B8" s="237"/>
      <c r="C8" s="158">
        <v>227</v>
      </c>
      <c r="D8" s="304" t="s">
        <v>79</v>
      </c>
      <c r="E8" s="473" t="s">
        <v>169</v>
      </c>
      <c r="F8" s="423">
        <v>150</v>
      </c>
      <c r="G8" s="207"/>
      <c r="H8" s="363">
        <v>4.3499999999999996</v>
      </c>
      <c r="I8" s="133">
        <v>3.9</v>
      </c>
      <c r="J8" s="309">
        <v>20.399999999999999</v>
      </c>
      <c r="K8" s="631">
        <v>134.25</v>
      </c>
      <c r="L8" s="363">
        <v>0.12</v>
      </c>
      <c r="M8" s="133">
        <v>0</v>
      </c>
      <c r="N8" s="133">
        <v>0</v>
      </c>
      <c r="O8" s="309">
        <v>1.47</v>
      </c>
      <c r="P8" s="363">
        <v>7.92</v>
      </c>
      <c r="Q8" s="133">
        <v>109.87</v>
      </c>
      <c r="R8" s="133">
        <v>73.540000000000006</v>
      </c>
      <c r="S8" s="309">
        <v>2.46</v>
      </c>
    </row>
    <row r="9" spans="1:21" s="48" customFormat="1" ht="36" customHeight="1" x14ac:dyDescent="0.3">
      <c r="A9" s="216"/>
      <c r="B9" s="224"/>
      <c r="C9" s="159">
        <v>160</v>
      </c>
      <c r="D9" s="200" t="s">
        <v>129</v>
      </c>
      <c r="E9" s="256" t="s">
        <v>155</v>
      </c>
      <c r="F9" s="272">
        <v>200</v>
      </c>
      <c r="G9" s="206"/>
      <c r="H9" s="21">
        <v>0.4</v>
      </c>
      <c r="I9" s="17">
        <v>0.6</v>
      </c>
      <c r="J9" s="22">
        <v>17.8</v>
      </c>
      <c r="K9" s="438">
        <v>78.599999999999994</v>
      </c>
      <c r="L9" s="397">
        <v>0</v>
      </c>
      <c r="M9" s="42">
        <v>7.6</v>
      </c>
      <c r="N9" s="42">
        <v>0</v>
      </c>
      <c r="O9" s="130">
        <v>0.08</v>
      </c>
      <c r="P9" s="397">
        <v>14.58</v>
      </c>
      <c r="Q9" s="42">
        <v>8.24</v>
      </c>
      <c r="R9" s="42">
        <v>4.4000000000000004</v>
      </c>
      <c r="S9" s="130">
        <v>0.86</v>
      </c>
    </row>
    <row r="10" spans="1:21" s="48" customFormat="1" ht="26.4" customHeight="1" x14ac:dyDescent="0.3">
      <c r="A10" s="216"/>
      <c r="B10" s="207"/>
      <c r="C10" s="159">
        <v>119</v>
      </c>
      <c r="D10" s="221" t="s">
        <v>15</v>
      </c>
      <c r="E10" s="257" t="s">
        <v>67</v>
      </c>
      <c r="F10" s="206">
        <v>30</v>
      </c>
      <c r="G10" s="330"/>
      <c r="H10" s="21">
        <v>2.13</v>
      </c>
      <c r="I10" s="17">
        <v>0.21</v>
      </c>
      <c r="J10" s="22">
        <v>13.26</v>
      </c>
      <c r="K10" s="432">
        <v>72</v>
      </c>
      <c r="L10" s="352">
        <v>0.03</v>
      </c>
      <c r="M10" s="17">
        <v>0</v>
      </c>
      <c r="N10" s="17">
        <v>0</v>
      </c>
      <c r="O10" s="60">
        <v>0.05</v>
      </c>
      <c r="P10" s="352">
        <v>11.1</v>
      </c>
      <c r="Q10" s="17">
        <v>65.400000000000006</v>
      </c>
      <c r="R10" s="17">
        <v>19.5</v>
      </c>
      <c r="S10" s="60">
        <v>0.84</v>
      </c>
      <c r="T10" s="49"/>
      <c r="U10" s="50"/>
    </row>
    <row r="11" spans="1:21" s="48" customFormat="1" ht="26.4" customHeight="1" x14ac:dyDescent="0.3">
      <c r="A11" s="216"/>
      <c r="B11" s="225"/>
      <c r="C11" s="197">
        <v>120</v>
      </c>
      <c r="D11" s="221" t="s">
        <v>16</v>
      </c>
      <c r="E11" s="257" t="s">
        <v>22</v>
      </c>
      <c r="F11" s="206">
        <v>20</v>
      </c>
      <c r="G11" s="330"/>
      <c r="H11" s="21">
        <v>1.1399999999999999</v>
      </c>
      <c r="I11" s="17">
        <v>0.22</v>
      </c>
      <c r="J11" s="22">
        <v>7.44</v>
      </c>
      <c r="K11" s="432">
        <v>36.26</v>
      </c>
      <c r="L11" s="352">
        <v>0.02</v>
      </c>
      <c r="M11" s="17">
        <v>0.08</v>
      </c>
      <c r="N11" s="17">
        <v>0</v>
      </c>
      <c r="O11" s="60">
        <v>0.06</v>
      </c>
      <c r="P11" s="352">
        <v>6.8</v>
      </c>
      <c r="Q11" s="17">
        <v>24</v>
      </c>
      <c r="R11" s="17">
        <v>8.1999999999999993</v>
      </c>
      <c r="S11" s="295">
        <v>0.46</v>
      </c>
    </row>
    <row r="12" spans="1:21" s="48" customFormat="1" ht="26.4" customHeight="1" x14ac:dyDescent="0.3">
      <c r="A12" s="216"/>
      <c r="B12" s="237"/>
      <c r="C12" s="158"/>
      <c r="D12" s="201"/>
      <c r="E12" s="266" t="s">
        <v>24</v>
      </c>
      <c r="F12" s="401">
        <f>SUM(F6:F11)</f>
        <v>505</v>
      </c>
      <c r="G12" s="207"/>
      <c r="H12" s="47">
        <f t="shared" ref="H12:S12" si="0">SUM(H6:H11)</f>
        <v>34.090000000000003</v>
      </c>
      <c r="I12" s="46">
        <f t="shared" si="0"/>
        <v>23.77</v>
      </c>
      <c r="J12" s="399">
        <f t="shared" si="0"/>
        <v>59.439999999999991</v>
      </c>
      <c r="K12" s="441">
        <f t="shared" si="0"/>
        <v>597.38</v>
      </c>
      <c r="L12" s="300">
        <f t="shared" si="0"/>
        <v>0.21999999999999997</v>
      </c>
      <c r="M12" s="46">
        <f t="shared" si="0"/>
        <v>9.16</v>
      </c>
      <c r="N12" s="46">
        <f t="shared" si="0"/>
        <v>0.01</v>
      </c>
      <c r="O12" s="102">
        <f t="shared" si="0"/>
        <v>3.06</v>
      </c>
      <c r="P12" s="300">
        <f t="shared" si="0"/>
        <v>217.94</v>
      </c>
      <c r="Q12" s="46">
        <f t="shared" si="0"/>
        <v>459.83000000000004</v>
      </c>
      <c r="R12" s="46">
        <f t="shared" si="0"/>
        <v>133.84</v>
      </c>
      <c r="S12" s="220">
        <f t="shared" si="0"/>
        <v>4.71</v>
      </c>
    </row>
    <row r="13" spans="1:21" s="48" customFormat="1" ht="26.4" customHeight="1" thickBot="1" x14ac:dyDescent="0.35">
      <c r="A13" s="217"/>
      <c r="B13" s="237"/>
      <c r="C13" s="307"/>
      <c r="D13" s="414"/>
      <c r="E13" s="267" t="s">
        <v>25</v>
      </c>
      <c r="F13" s="210"/>
      <c r="G13" s="424"/>
      <c r="H13" s="308"/>
      <c r="I13" s="226"/>
      <c r="J13" s="324"/>
      <c r="K13" s="436">
        <f>K12/23.5</f>
        <v>25.420425531914894</v>
      </c>
      <c r="L13" s="359"/>
      <c r="M13" s="226"/>
      <c r="N13" s="226"/>
      <c r="O13" s="227"/>
      <c r="P13" s="359"/>
      <c r="Q13" s="226"/>
      <c r="R13" s="226"/>
      <c r="S13" s="227"/>
    </row>
    <row r="14" spans="1:21" s="20" customFormat="1" ht="36.75" customHeight="1" x14ac:dyDescent="0.3">
      <c r="A14" s="218" t="s">
        <v>7</v>
      </c>
      <c r="B14" s="228"/>
      <c r="C14" s="468">
        <v>13</v>
      </c>
      <c r="D14" s="408" t="s">
        <v>8</v>
      </c>
      <c r="E14" s="544" t="s">
        <v>73</v>
      </c>
      <c r="F14" s="554">
        <v>60</v>
      </c>
      <c r="G14" s="468"/>
      <c r="H14" s="564">
        <v>1.2</v>
      </c>
      <c r="I14" s="73">
        <v>4.26</v>
      </c>
      <c r="J14" s="74">
        <v>6.18</v>
      </c>
      <c r="K14" s="560">
        <v>67.92</v>
      </c>
      <c r="L14" s="564">
        <v>0.03</v>
      </c>
      <c r="M14" s="73">
        <v>7.44</v>
      </c>
      <c r="N14" s="73">
        <v>0</v>
      </c>
      <c r="O14" s="74">
        <v>2.23</v>
      </c>
      <c r="P14" s="568">
        <v>24.87</v>
      </c>
      <c r="Q14" s="73">
        <v>42.95</v>
      </c>
      <c r="R14" s="73">
        <v>26.03</v>
      </c>
      <c r="S14" s="74">
        <v>0.76</v>
      </c>
      <c r="T14" s="48"/>
      <c r="U14" s="48"/>
    </row>
    <row r="15" spans="1:21" s="20" customFormat="1" ht="26.4" customHeight="1" x14ac:dyDescent="0.3">
      <c r="A15" s="164"/>
      <c r="B15" s="208"/>
      <c r="C15" s="157">
        <v>40</v>
      </c>
      <c r="D15" s="202" t="s">
        <v>9</v>
      </c>
      <c r="E15" s="263" t="s">
        <v>156</v>
      </c>
      <c r="F15" s="271">
        <v>200</v>
      </c>
      <c r="G15" s="208"/>
      <c r="H15" s="127">
        <v>5</v>
      </c>
      <c r="I15" s="13">
        <v>7.6</v>
      </c>
      <c r="J15" s="27">
        <v>12.8</v>
      </c>
      <c r="K15" s="437">
        <v>139.80000000000001</v>
      </c>
      <c r="L15" s="353">
        <v>0.04</v>
      </c>
      <c r="M15" s="13">
        <v>3.32</v>
      </c>
      <c r="N15" s="13">
        <v>0</v>
      </c>
      <c r="O15" s="65">
        <v>2.12</v>
      </c>
      <c r="P15" s="353">
        <v>31.94</v>
      </c>
      <c r="Q15" s="13">
        <v>109.2</v>
      </c>
      <c r="R15" s="13">
        <v>24.66</v>
      </c>
      <c r="S15" s="65">
        <v>1.18</v>
      </c>
      <c r="T15" s="128"/>
      <c r="U15" s="128"/>
    </row>
    <row r="16" spans="1:21" s="48" customFormat="1" ht="26.4" customHeight="1" x14ac:dyDescent="0.3">
      <c r="A16" s="165"/>
      <c r="B16" s="181"/>
      <c r="C16" s="158">
        <v>178</v>
      </c>
      <c r="D16" s="201" t="s">
        <v>10</v>
      </c>
      <c r="E16" s="264" t="s">
        <v>175</v>
      </c>
      <c r="F16" s="274">
        <v>240</v>
      </c>
      <c r="G16" s="207"/>
      <c r="H16" s="127">
        <v>25.92</v>
      </c>
      <c r="I16" s="13">
        <v>14.64</v>
      </c>
      <c r="J16" s="27">
        <v>12.48</v>
      </c>
      <c r="K16" s="437">
        <v>284.39999999999998</v>
      </c>
      <c r="L16" s="353">
        <v>0.7</v>
      </c>
      <c r="M16" s="13">
        <v>21.6</v>
      </c>
      <c r="N16" s="13">
        <v>0.02</v>
      </c>
      <c r="O16" s="65">
        <v>0.67</v>
      </c>
      <c r="P16" s="353">
        <v>124.18</v>
      </c>
      <c r="Q16" s="13">
        <v>187.01</v>
      </c>
      <c r="R16" s="13">
        <v>54.14</v>
      </c>
      <c r="S16" s="65">
        <v>3</v>
      </c>
      <c r="T16" s="192"/>
      <c r="U16" s="192"/>
    </row>
    <row r="17" spans="1:21" s="20" customFormat="1" ht="33.75" customHeight="1" x14ac:dyDescent="0.3">
      <c r="A17" s="166"/>
      <c r="B17" s="208"/>
      <c r="C17" s="157">
        <v>219</v>
      </c>
      <c r="D17" s="367" t="s">
        <v>20</v>
      </c>
      <c r="E17" s="350" t="s">
        <v>91</v>
      </c>
      <c r="F17" s="271">
        <v>200</v>
      </c>
      <c r="G17" s="208"/>
      <c r="H17" s="352">
        <v>0</v>
      </c>
      <c r="I17" s="17">
        <v>0</v>
      </c>
      <c r="J17" s="60">
        <v>25</v>
      </c>
      <c r="K17" s="375">
        <v>100</v>
      </c>
      <c r="L17" s="352">
        <v>0</v>
      </c>
      <c r="M17" s="17">
        <v>5.48</v>
      </c>
      <c r="N17" s="17">
        <v>0</v>
      </c>
      <c r="O17" s="60">
        <v>0.57999999999999996</v>
      </c>
      <c r="P17" s="21">
        <v>0.4</v>
      </c>
      <c r="Q17" s="17">
        <v>0</v>
      </c>
      <c r="R17" s="17">
        <v>0</v>
      </c>
      <c r="S17" s="60">
        <v>0.04</v>
      </c>
      <c r="T17" s="128"/>
      <c r="U17" s="128"/>
    </row>
    <row r="18" spans="1:21" s="20" customFormat="1" ht="26.4" customHeight="1" x14ac:dyDescent="0.3">
      <c r="A18" s="166"/>
      <c r="B18" s="209"/>
      <c r="C18" s="159"/>
      <c r="D18" s="221" t="s">
        <v>15</v>
      </c>
      <c r="E18" s="265" t="s">
        <v>67</v>
      </c>
      <c r="F18" s="206">
        <v>45</v>
      </c>
      <c r="G18" s="328"/>
      <c r="H18" s="21">
        <v>3.19</v>
      </c>
      <c r="I18" s="17">
        <v>0.31</v>
      </c>
      <c r="J18" s="22">
        <v>19.89</v>
      </c>
      <c r="K18" s="438">
        <v>108</v>
      </c>
      <c r="L18" s="352">
        <v>0.05</v>
      </c>
      <c r="M18" s="17">
        <v>0</v>
      </c>
      <c r="N18" s="17">
        <v>0</v>
      </c>
      <c r="O18" s="60">
        <v>0.08</v>
      </c>
      <c r="P18" s="352">
        <v>16.649999999999999</v>
      </c>
      <c r="Q18" s="17">
        <v>98.1</v>
      </c>
      <c r="R18" s="17">
        <v>29.25</v>
      </c>
      <c r="S18" s="60">
        <v>1.26</v>
      </c>
      <c r="T18" s="128"/>
      <c r="U18" s="128"/>
    </row>
    <row r="19" spans="1:21" s="20" customFormat="1" ht="26.4" customHeight="1" x14ac:dyDescent="0.3">
      <c r="A19" s="166"/>
      <c r="B19" s="209"/>
      <c r="C19" s="197"/>
      <c r="D19" s="221" t="s">
        <v>16</v>
      </c>
      <c r="E19" s="265" t="s">
        <v>55</v>
      </c>
      <c r="F19" s="206">
        <v>25</v>
      </c>
      <c r="G19" s="328"/>
      <c r="H19" s="21">
        <v>1.42</v>
      </c>
      <c r="I19" s="17">
        <v>0.27</v>
      </c>
      <c r="J19" s="22">
        <v>9.3000000000000007</v>
      </c>
      <c r="K19" s="438">
        <v>45.32</v>
      </c>
      <c r="L19" s="352">
        <v>0.02</v>
      </c>
      <c r="M19" s="17">
        <v>0.1</v>
      </c>
      <c r="N19" s="17">
        <v>0</v>
      </c>
      <c r="O19" s="60">
        <v>7.0000000000000007E-2</v>
      </c>
      <c r="P19" s="352">
        <v>8.5</v>
      </c>
      <c r="Q19" s="17">
        <v>30</v>
      </c>
      <c r="R19" s="17">
        <v>10.25</v>
      </c>
      <c r="S19" s="60">
        <v>0.56999999999999995</v>
      </c>
      <c r="T19" s="128"/>
      <c r="U19" s="128"/>
    </row>
    <row r="20" spans="1:21" s="48" customFormat="1" ht="26.4" customHeight="1" x14ac:dyDescent="0.3">
      <c r="A20" s="165"/>
      <c r="B20" s="181"/>
      <c r="C20" s="379"/>
      <c r="D20" s="204"/>
      <c r="E20" s="266" t="s">
        <v>24</v>
      </c>
      <c r="F20" s="287">
        <f>SUM(F14:F19)</f>
        <v>770</v>
      </c>
      <c r="G20" s="212"/>
      <c r="H20" s="152">
        <f t="shared" ref="H20:S20" si="1">SUM(H14:H19)</f>
        <v>36.730000000000004</v>
      </c>
      <c r="I20" s="151">
        <f t="shared" si="1"/>
        <v>27.08</v>
      </c>
      <c r="J20" s="279">
        <f t="shared" si="1"/>
        <v>85.649999999999991</v>
      </c>
      <c r="K20" s="439">
        <f>SUM(K14:K19)</f>
        <v>745.44</v>
      </c>
      <c r="L20" s="302">
        <f t="shared" si="1"/>
        <v>0.84000000000000008</v>
      </c>
      <c r="M20" s="151">
        <f t="shared" si="1"/>
        <v>37.940000000000005</v>
      </c>
      <c r="N20" s="151">
        <f t="shared" si="1"/>
        <v>0.02</v>
      </c>
      <c r="O20" s="153">
        <f t="shared" si="1"/>
        <v>5.75</v>
      </c>
      <c r="P20" s="302">
        <f t="shared" si="1"/>
        <v>206.54000000000002</v>
      </c>
      <c r="Q20" s="151">
        <f t="shared" si="1"/>
        <v>467.26</v>
      </c>
      <c r="R20" s="151">
        <f t="shared" si="1"/>
        <v>144.32999999999998</v>
      </c>
      <c r="S20" s="153">
        <f t="shared" si="1"/>
        <v>6.81</v>
      </c>
    </row>
    <row r="21" spans="1:21" s="48" customFormat="1" ht="26.4" customHeight="1" thickBot="1" x14ac:dyDescent="0.35">
      <c r="A21" s="219"/>
      <c r="B21" s="182"/>
      <c r="C21" s="381"/>
      <c r="D21" s="205"/>
      <c r="E21" s="267" t="s">
        <v>25</v>
      </c>
      <c r="F21" s="210"/>
      <c r="G21" s="210"/>
      <c r="H21" s="229"/>
      <c r="I21" s="75"/>
      <c r="J21" s="196"/>
      <c r="K21" s="440">
        <f>K20/23.5</f>
        <v>31.720851063829791</v>
      </c>
      <c r="L21" s="303"/>
      <c r="M21" s="75"/>
      <c r="N21" s="75"/>
      <c r="O21" s="174"/>
      <c r="P21" s="303"/>
      <c r="Q21" s="75"/>
      <c r="R21" s="75"/>
      <c r="S21" s="174"/>
    </row>
    <row r="22" spans="1:21" x14ac:dyDescent="0.3">
      <c r="A22" s="2"/>
      <c r="B22" s="4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1" ht="18" x14ac:dyDescent="0.3">
      <c r="D23" s="11"/>
      <c r="E23" s="30"/>
      <c r="F23" s="31"/>
      <c r="G23" s="11"/>
      <c r="H23" s="11"/>
      <c r="I23" s="11"/>
      <c r="J23" s="11"/>
    </row>
    <row r="24" spans="1:21" ht="18" x14ac:dyDescent="0.3">
      <c r="D24" s="11"/>
      <c r="E24" s="30"/>
      <c r="F24" s="31"/>
      <c r="G24" s="11"/>
      <c r="H24" s="11"/>
      <c r="I24" s="11"/>
      <c r="J24" s="11"/>
    </row>
    <row r="26" spans="1:21" ht="18" x14ac:dyDescent="0.3">
      <c r="D26" s="11"/>
      <c r="E26" s="30"/>
      <c r="F26" s="31"/>
      <c r="G26" s="11"/>
      <c r="H26" s="11"/>
      <c r="I26" s="11"/>
      <c r="J26" s="11"/>
    </row>
    <row r="27" spans="1:21" x14ac:dyDescent="0.3">
      <c r="D27" s="11"/>
      <c r="E27" s="11"/>
      <c r="F27" s="11"/>
      <c r="G27" s="11"/>
      <c r="H27" s="11"/>
      <c r="I27" s="11"/>
      <c r="J27" s="11"/>
    </row>
    <row r="28" spans="1:21" x14ac:dyDescent="0.3">
      <c r="D28" s="11"/>
      <c r="E28" s="11"/>
      <c r="F28" s="11"/>
      <c r="G28" s="11"/>
      <c r="H28" s="11"/>
      <c r="I28" s="11"/>
      <c r="J28" s="11"/>
    </row>
    <row r="29" spans="1:21" x14ac:dyDescent="0.3">
      <c r="D29" s="11"/>
      <c r="E29" s="11"/>
      <c r="F29" s="11"/>
      <c r="G29" s="11"/>
      <c r="H29" s="11"/>
      <c r="I29" s="11"/>
      <c r="J29" s="11"/>
    </row>
    <row r="30" spans="1:21" x14ac:dyDescent="0.3">
      <c r="D30" s="11"/>
      <c r="E30" s="11"/>
      <c r="F30" s="11"/>
      <c r="G30" s="11"/>
      <c r="H30" s="11"/>
      <c r="I30" s="11"/>
      <c r="J30" s="11"/>
    </row>
    <row r="31" spans="1:21" x14ac:dyDescent="0.3">
      <c r="D31" s="11"/>
      <c r="E31" s="11"/>
      <c r="F31" s="11"/>
      <c r="G31" s="11"/>
      <c r="H31" s="11"/>
      <c r="I31" s="11"/>
      <c r="J31" s="11"/>
    </row>
    <row r="32" spans="1:21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8"/>
  <sheetViews>
    <sheetView zoomScale="60" zoomScaleNormal="60" workbookViewId="0">
      <selection activeCell="E16" sqref="E16"/>
    </sheetView>
  </sheetViews>
  <sheetFormatPr defaultRowHeight="14.4" x14ac:dyDescent="0.3"/>
  <cols>
    <col min="1" max="1" width="19.6640625" customWidth="1"/>
    <col min="2" max="2" width="9.33203125" customWidth="1"/>
    <col min="3" max="3" width="16.109375" style="5" customWidth="1"/>
    <col min="4" max="4" width="22.3320312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177">
        <v>21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4"/>
      <c r="B4" s="214"/>
      <c r="C4" s="162" t="s">
        <v>45</v>
      </c>
      <c r="D4" s="198"/>
      <c r="E4" s="233"/>
      <c r="F4" s="155"/>
      <c r="G4" s="637"/>
      <c r="H4" s="108" t="s">
        <v>26</v>
      </c>
      <c r="I4" s="108"/>
      <c r="J4" s="377"/>
      <c r="K4" s="494" t="s">
        <v>27</v>
      </c>
      <c r="L4" s="1041" t="s">
        <v>28</v>
      </c>
      <c r="M4" s="1042"/>
      <c r="N4" s="1042"/>
      <c r="O4" s="1042"/>
      <c r="P4" s="1041" t="s">
        <v>29</v>
      </c>
      <c r="Q4" s="1044"/>
      <c r="R4" s="1044"/>
      <c r="S4" s="1045"/>
    </row>
    <row r="5" spans="1:19" s="20" customFormat="1" ht="28.5" customHeight="1" thickBot="1" x14ac:dyDescent="0.35">
      <c r="A5" s="215" t="s">
        <v>0</v>
      </c>
      <c r="B5" s="215"/>
      <c r="C5" s="163" t="s">
        <v>46</v>
      </c>
      <c r="D5" s="136" t="s">
        <v>47</v>
      </c>
      <c r="E5" s="163" t="s">
        <v>44</v>
      </c>
      <c r="F5" s="156" t="s">
        <v>30</v>
      </c>
      <c r="G5" s="163" t="s">
        <v>43</v>
      </c>
      <c r="H5" s="115" t="s">
        <v>31</v>
      </c>
      <c r="I5" s="116" t="s">
        <v>32</v>
      </c>
      <c r="J5" s="118" t="s">
        <v>33</v>
      </c>
      <c r="K5" s="495" t="s">
        <v>34</v>
      </c>
      <c r="L5" s="351" t="s">
        <v>35</v>
      </c>
      <c r="M5" s="116" t="s">
        <v>36</v>
      </c>
      <c r="N5" s="116" t="s">
        <v>37</v>
      </c>
      <c r="O5" s="275" t="s">
        <v>38</v>
      </c>
      <c r="P5" s="351" t="s">
        <v>39</v>
      </c>
      <c r="Q5" s="116" t="s">
        <v>40</v>
      </c>
      <c r="R5" s="116" t="s">
        <v>41</v>
      </c>
      <c r="S5" s="118" t="s">
        <v>42</v>
      </c>
    </row>
    <row r="6" spans="1:19" s="20" customFormat="1" ht="37.5" customHeight="1" thickBot="1" x14ac:dyDescent="0.35">
      <c r="A6" s="218" t="s">
        <v>6</v>
      </c>
      <c r="B6" s="218"/>
      <c r="C6" s="211" t="s">
        <v>164</v>
      </c>
      <c r="D6" s="408" t="s">
        <v>23</v>
      </c>
      <c r="E6" s="603" t="s">
        <v>51</v>
      </c>
      <c r="F6" s="602">
        <v>17</v>
      </c>
      <c r="G6" s="211"/>
      <c r="H6" s="21">
        <v>1.7</v>
      </c>
      <c r="I6" s="17">
        <v>4.42</v>
      </c>
      <c r="J6" s="60">
        <v>0.85</v>
      </c>
      <c r="K6" s="374">
        <v>49.98</v>
      </c>
      <c r="L6" s="352">
        <v>0</v>
      </c>
      <c r="M6" s="17">
        <v>0.1</v>
      </c>
      <c r="N6" s="17">
        <v>0</v>
      </c>
      <c r="O6" s="22">
        <v>0</v>
      </c>
      <c r="P6" s="352">
        <v>25.16</v>
      </c>
      <c r="Q6" s="17">
        <v>18.190000000000001</v>
      </c>
      <c r="R6" s="17">
        <v>3.74</v>
      </c>
      <c r="S6" s="60">
        <v>0.1</v>
      </c>
    </row>
    <row r="7" spans="1:19" s="20" customFormat="1" ht="37.5" customHeight="1" x14ac:dyDescent="0.3">
      <c r="A7" s="164"/>
      <c r="B7" s="164"/>
      <c r="C7" s="322">
        <v>137</v>
      </c>
      <c r="D7" s="320" t="s">
        <v>23</v>
      </c>
      <c r="E7" s="318" t="s">
        <v>103</v>
      </c>
      <c r="F7" s="206">
        <v>100</v>
      </c>
      <c r="G7" s="370"/>
      <c r="H7" s="352">
        <v>0.9</v>
      </c>
      <c r="I7" s="17">
        <v>0</v>
      </c>
      <c r="J7" s="17">
        <v>8.6</v>
      </c>
      <c r="K7" s="22">
        <v>38</v>
      </c>
      <c r="L7" s="396">
        <v>0.06</v>
      </c>
      <c r="M7" s="56">
        <v>38</v>
      </c>
      <c r="N7" s="56">
        <v>0.06</v>
      </c>
      <c r="O7" s="64">
        <v>0</v>
      </c>
      <c r="P7" s="396">
        <v>35</v>
      </c>
      <c r="Q7" s="56">
        <v>17</v>
      </c>
      <c r="R7" s="56">
        <v>11</v>
      </c>
      <c r="S7" s="57">
        <v>0.1</v>
      </c>
    </row>
    <row r="8" spans="1:19" s="20" customFormat="1" ht="37.5" customHeight="1" x14ac:dyDescent="0.3">
      <c r="A8" s="164"/>
      <c r="B8" s="164"/>
      <c r="C8" s="206">
        <v>145</v>
      </c>
      <c r="D8" s="221" t="s">
        <v>4</v>
      </c>
      <c r="E8" s="604" t="s">
        <v>157</v>
      </c>
      <c r="F8" s="421">
        <v>150</v>
      </c>
      <c r="G8" s="206"/>
      <c r="H8" s="21">
        <v>19.2</v>
      </c>
      <c r="I8" s="17">
        <v>14.7</v>
      </c>
      <c r="J8" s="60">
        <v>32.85</v>
      </c>
      <c r="K8" s="374">
        <v>340.95</v>
      </c>
      <c r="L8" s="352">
        <v>0.73</v>
      </c>
      <c r="M8" s="17">
        <v>0.37</v>
      </c>
      <c r="N8" s="17">
        <v>0.12</v>
      </c>
      <c r="O8" s="22">
        <v>0.57999999999999996</v>
      </c>
      <c r="P8" s="352">
        <v>144.54</v>
      </c>
      <c r="Q8" s="17">
        <v>241.95</v>
      </c>
      <c r="R8" s="17">
        <v>24.97</v>
      </c>
      <c r="S8" s="60">
        <v>0.84</v>
      </c>
    </row>
    <row r="9" spans="1:19" s="20" customFormat="1" ht="37.5" customHeight="1" x14ac:dyDescent="0.3">
      <c r="A9" s="164"/>
      <c r="B9" s="164"/>
      <c r="C9" s="209">
        <v>95</v>
      </c>
      <c r="D9" s="222" t="s">
        <v>20</v>
      </c>
      <c r="E9" s="252" t="s">
        <v>105</v>
      </c>
      <c r="F9" s="693">
        <v>200</v>
      </c>
      <c r="G9" s="330"/>
      <c r="H9" s="21">
        <v>0</v>
      </c>
      <c r="I9" s="17">
        <v>0</v>
      </c>
      <c r="J9" s="22">
        <v>24.4</v>
      </c>
      <c r="K9" s="282">
        <v>97.6</v>
      </c>
      <c r="L9" s="352">
        <v>0.16</v>
      </c>
      <c r="M9" s="17">
        <v>9.18</v>
      </c>
      <c r="N9" s="17">
        <v>0.16</v>
      </c>
      <c r="O9" s="22">
        <v>0.8</v>
      </c>
      <c r="P9" s="352">
        <v>0.78</v>
      </c>
      <c r="Q9" s="17">
        <v>0</v>
      </c>
      <c r="R9" s="17">
        <v>0</v>
      </c>
      <c r="S9" s="60">
        <v>0</v>
      </c>
    </row>
    <row r="10" spans="1:19" s="20" customFormat="1" ht="37.5" customHeight="1" x14ac:dyDescent="0.3">
      <c r="A10" s="164"/>
      <c r="B10" s="164"/>
      <c r="C10" s="209">
        <v>121</v>
      </c>
      <c r="D10" s="221" t="s">
        <v>15</v>
      </c>
      <c r="E10" s="319" t="s">
        <v>59</v>
      </c>
      <c r="F10" s="527">
        <v>20</v>
      </c>
      <c r="G10" s="206"/>
      <c r="H10" s="21">
        <v>1.44</v>
      </c>
      <c r="I10" s="17">
        <v>0.13</v>
      </c>
      <c r="J10" s="22">
        <v>9.83</v>
      </c>
      <c r="K10" s="282">
        <v>50.44</v>
      </c>
      <c r="L10" s="352">
        <v>0.04</v>
      </c>
      <c r="M10" s="17">
        <v>0</v>
      </c>
      <c r="N10" s="17">
        <v>0</v>
      </c>
      <c r="O10" s="22">
        <v>0.51</v>
      </c>
      <c r="P10" s="352">
        <v>7.5</v>
      </c>
      <c r="Q10" s="17">
        <v>24.6</v>
      </c>
      <c r="R10" s="17">
        <v>9.9</v>
      </c>
      <c r="S10" s="60">
        <v>0.45</v>
      </c>
    </row>
    <row r="11" spans="1:19" s="20" customFormat="1" ht="37.5" customHeight="1" x14ac:dyDescent="0.3">
      <c r="A11" s="164"/>
      <c r="B11" s="164"/>
      <c r="C11" s="206">
        <v>120</v>
      </c>
      <c r="D11" s="221" t="s">
        <v>16</v>
      </c>
      <c r="E11" s="222" t="s">
        <v>55</v>
      </c>
      <c r="F11" s="197">
        <v>20</v>
      </c>
      <c r="G11" s="206"/>
      <c r="H11" s="21">
        <v>1.1399999999999999</v>
      </c>
      <c r="I11" s="17">
        <v>0.22</v>
      </c>
      <c r="J11" s="60">
        <v>7.44</v>
      </c>
      <c r="K11" s="375">
        <v>36.26</v>
      </c>
      <c r="L11" s="352">
        <v>0.02</v>
      </c>
      <c r="M11" s="17">
        <v>0.08</v>
      </c>
      <c r="N11" s="17">
        <v>0</v>
      </c>
      <c r="O11" s="22">
        <v>0.06</v>
      </c>
      <c r="P11" s="352">
        <v>6.8</v>
      </c>
      <c r="Q11" s="17">
        <v>24</v>
      </c>
      <c r="R11" s="17">
        <v>8.1999999999999993</v>
      </c>
      <c r="S11" s="60">
        <v>0.46</v>
      </c>
    </row>
    <row r="12" spans="1:19" s="20" customFormat="1" ht="37.5" customHeight="1" x14ac:dyDescent="0.3">
      <c r="A12" s="164"/>
      <c r="B12" s="164"/>
      <c r="C12" s="206"/>
      <c r="D12" s="221"/>
      <c r="E12" s="480" t="s">
        <v>24</v>
      </c>
      <c r="F12" s="490">
        <f>SUM(F6:F11)</f>
        <v>507</v>
      </c>
      <c r="G12" s="206"/>
      <c r="H12" s="21">
        <f t="shared" ref="H12:S12" si="0">SUM(H6:H11)</f>
        <v>24.380000000000003</v>
      </c>
      <c r="I12" s="17">
        <f t="shared" si="0"/>
        <v>19.469999999999995</v>
      </c>
      <c r="J12" s="60">
        <f t="shared" si="0"/>
        <v>83.969999999999985</v>
      </c>
      <c r="K12" s="594">
        <f t="shared" si="0"/>
        <v>613.23</v>
      </c>
      <c r="L12" s="352">
        <f t="shared" si="0"/>
        <v>1.01</v>
      </c>
      <c r="M12" s="17">
        <f t="shared" si="0"/>
        <v>47.73</v>
      </c>
      <c r="N12" s="17">
        <f t="shared" si="0"/>
        <v>0.33999999999999997</v>
      </c>
      <c r="O12" s="22">
        <f t="shared" si="0"/>
        <v>1.95</v>
      </c>
      <c r="P12" s="352">
        <f t="shared" si="0"/>
        <v>219.78</v>
      </c>
      <c r="Q12" s="17">
        <f t="shared" si="0"/>
        <v>325.74</v>
      </c>
      <c r="R12" s="17">
        <f t="shared" si="0"/>
        <v>57.81</v>
      </c>
      <c r="S12" s="60">
        <f t="shared" si="0"/>
        <v>1.95</v>
      </c>
    </row>
    <row r="13" spans="1:19" s="20" customFormat="1" ht="37.5" customHeight="1" thickBot="1" x14ac:dyDescent="0.35">
      <c r="A13" s="522"/>
      <c r="B13" s="522"/>
      <c r="C13" s="834"/>
      <c r="D13" s="864"/>
      <c r="E13" s="572" t="s">
        <v>25</v>
      </c>
      <c r="F13" s="575"/>
      <c r="G13" s="512"/>
      <c r="H13" s="828"/>
      <c r="I13" s="829"/>
      <c r="J13" s="830"/>
      <c r="K13" s="595">
        <f>K12/23.5</f>
        <v>26.094893617021278</v>
      </c>
      <c r="L13" s="831"/>
      <c r="M13" s="829"/>
      <c r="N13" s="829"/>
      <c r="O13" s="832"/>
      <c r="P13" s="831"/>
      <c r="Q13" s="829"/>
      <c r="R13" s="829"/>
      <c r="S13" s="830"/>
    </row>
    <row r="14" spans="1:19" s="20" customFormat="1" ht="37.5" customHeight="1" x14ac:dyDescent="0.3">
      <c r="A14" s="218" t="s">
        <v>7</v>
      </c>
      <c r="B14" s="218"/>
      <c r="C14" s="425">
        <v>17</v>
      </c>
      <c r="D14" s="833" t="s">
        <v>23</v>
      </c>
      <c r="E14" s="430" t="s">
        <v>195</v>
      </c>
      <c r="F14" s="449">
        <v>50</v>
      </c>
      <c r="G14" s="428"/>
      <c r="H14" s="396">
        <v>5.95</v>
      </c>
      <c r="I14" s="56">
        <v>5.05</v>
      </c>
      <c r="J14" s="57">
        <v>0.3</v>
      </c>
      <c r="K14" s="498">
        <v>70.7</v>
      </c>
      <c r="L14" s="396">
        <v>0.03</v>
      </c>
      <c r="M14" s="56">
        <v>0</v>
      </c>
      <c r="N14" s="56">
        <v>0.17</v>
      </c>
      <c r="O14" s="64">
        <v>0</v>
      </c>
      <c r="P14" s="396">
        <v>27.5</v>
      </c>
      <c r="Q14" s="56">
        <v>92.5</v>
      </c>
      <c r="R14" s="56">
        <v>27</v>
      </c>
      <c r="S14" s="57">
        <v>1.35</v>
      </c>
    </row>
    <row r="15" spans="1:19" s="20" customFormat="1" ht="37.5" customHeight="1" x14ac:dyDescent="0.3">
      <c r="A15" s="164"/>
      <c r="B15" s="164"/>
      <c r="C15" s="208">
        <v>1</v>
      </c>
      <c r="D15" s="865" t="s">
        <v>23</v>
      </c>
      <c r="E15" s="727" t="s">
        <v>13</v>
      </c>
      <c r="F15" s="728">
        <v>10</v>
      </c>
      <c r="G15" s="726"/>
      <c r="H15" s="352">
        <v>2.44</v>
      </c>
      <c r="I15" s="17">
        <v>2.36</v>
      </c>
      <c r="J15" s="60">
        <v>0</v>
      </c>
      <c r="K15" s="729">
        <v>31</v>
      </c>
      <c r="L15" s="352">
        <v>0</v>
      </c>
      <c r="M15" s="17">
        <v>0.16</v>
      </c>
      <c r="N15" s="17">
        <v>0.02</v>
      </c>
      <c r="O15" s="22">
        <v>0</v>
      </c>
      <c r="P15" s="352">
        <v>100</v>
      </c>
      <c r="Q15" s="17">
        <v>54.4</v>
      </c>
      <c r="R15" s="17">
        <v>4.7</v>
      </c>
      <c r="S15" s="60">
        <v>0.06</v>
      </c>
    </row>
    <row r="16" spans="1:19" s="20" customFormat="1" ht="37.5" customHeight="1" x14ac:dyDescent="0.3">
      <c r="A16" s="164"/>
      <c r="B16" s="164"/>
      <c r="C16" s="206">
        <v>237</v>
      </c>
      <c r="D16" s="257" t="s">
        <v>9</v>
      </c>
      <c r="E16" s="319" t="s">
        <v>214</v>
      </c>
      <c r="F16" s="289">
        <v>200</v>
      </c>
      <c r="G16" s="221"/>
      <c r="H16" s="21">
        <v>1.8</v>
      </c>
      <c r="I16" s="17">
        <v>5.4</v>
      </c>
      <c r="J16" s="22">
        <v>7.2</v>
      </c>
      <c r="K16" s="282">
        <v>84.8</v>
      </c>
      <c r="L16" s="411">
        <v>0.03</v>
      </c>
      <c r="M16" s="24">
        <v>10.08</v>
      </c>
      <c r="N16" s="24">
        <v>0.1</v>
      </c>
      <c r="O16" s="25">
        <v>0.96</v>
      </c>
      <c r="P16" s="411">
        <v>28.34</v>
      </c>
      <c r="Q16" s="24">
        <v>33.4</v>
      </c>
      <c r="R16" s="24">
        <v>15.66</v>
      </c>
      <c r="S16" s="69">
        <v>0.62</v>
      </c>
    </row>
    <row r="17" spans="1:19" s="20" customFormat="1" ht="37.5" customHeight="1" x14ac:dyDescent="0.3">
      <c r="A17" s="166"/>
      <c r="B17" s="838"/>
      <c r="C17" s="269">
        <v>222</v>
      </c>
      <c r="D17" s="866" t="s">
        <v>10</v>
      </c>
      <c r="E17" s="858" t="s">
        <v>159</v>
      </c>
      <c r="F17" s="835">
        <v>90</v>
      </c>
      <c r="G17" s="836"/>
      <c r="H17" s="485">
        <v>13.83</v>
      </c>
      <c r="I17" s="96">
        <v>14.43</v>
      </c>
      <c r="J17" s="97">
        <v>8.0299999999999994</v>
      </c>
      <c r="K17" s="837">
        <v>218.79</v>
      </c>
      <c r="L17" s="485">
        <v>7.0000000000000007E-2</v>
      </c>
      <c r="M17" s="96">
        <v>10.53</v>
      </c>
      <c r="N17" s="96">
        <v>0.02</v>
      </c>
      <c r="O17" s="169">
        <v>0.84</v>
      </c>
      <c r="P17" s="485">
        <v>78.42</v>
      </c>
      <c r="Q17" s="96">
        <v>143.71</v>
      </c>
      <c r="R17" s="96">
        <v>20.38</v>
      </c>
      <c r="S17" s="97">
        <v>1.0900000000000001</v>
      </c>
    </row>
    <row r="18" spans="1:19" s="20" customFormat="1" ht="37.5" customHeight="1" x14ac:dyDescent="0.3">
      <c r="A18" s="166"/>
      <c r="B18" s="847"/>
      <c r="C18" s="270">
        <v>150</v>
      </c>
      <c r="D18" s="867" t="s">
        <v>10</v>
      </c>
      <c r="E18" s="546" t="s">
        <v>97</v>
      </c>
      <c r="F18" s="848">
        <v>90</v>
      </c>
      <c r="G18" s="277"/>
      <c r="H18" s="354">
        <v>20.25</v>
      </c>
      <c r="I18" s="100">
        <v>15.57</v>
      </c>
      <c r="J18" s="167">
        <v>2.34</v>
      </c>
      <c r="K18" s="668">
        <v>230.13</v>
      </c>
      <c r="L18" s="354">
        <v>0.06</v>
      </c>
      <c r="M18" s="100">
        <v>8.5</v>
      </c>
      <c r="N18" s="100">
        <v>0.03</v>
      </c>
      <c r="O18" s="718">
        <v>1.6</v>
      </c>
      <c r="P18" s="354">
        <v>41.24</v>
      </c>
      <c r="Q18" s="100">
        <v>108.78</v>
      </c>
      <c r="R18" s="100">
        <v>23.68</v>
      </c>
      <c r="S18" s="167">
        <v>1.39</v>
      </c>
    </row>
    <row r="19" spans="1:19" s="20" customFormat="1" ht="37.5" customHeight="1" x14ac:dyDescent="0.3">
      <c r="A19" s="166"/>
      <c r="B19" s="165"/>
      <c r="C19" s="207">
        <v>141</v>
      </c>
      <c r="D19" s="868" t="s">
        <v>57</v>
      </c>
      <c r="E19" s="859" t="s">
        <v>158</v>
      </c>
      <c r="F19" s="293">
        <v>150</v>
      </c>
      <c r="G19" s="827"/>
      <c r="H19" s="363">
        <v>4.05</v>
      </c>
      <c r="I19" s="133">
        <v>6.6</v>
      </c>
      <c r="J19" s="309">
        <v>24.9</v>
      </c>
      <c r="K19" s="631">
        <v>174.75</v>
      </c>
      <c r="L19" s="363">
        <v>0.1</v>
      </c>
      <c r="M19" s="133">
        <v>14.59</v>
      </c>
      <c r="N19" s="133">
        <v>0</v>
      </c>
      <c r="O19" s="134">
        <v>1.32</v>
      </c>
      <c r="P19" s="363">
        <v>56.82</v>
      </c>
      <c r="Q19" s="133">
        <v>80.67</v>
      </c>
      <c r="R19" s="133">
        <v>26.47</v>
      </c>
      <c r="S19" s="309">
        <v>0.85</v>
      </c>
    </row>
    <row r="20" spans="1:19" s="20" customFormat="1" ht="37.5" customHeight="1" x14ac:dyDescent="0.3">
      <c r="A20" s="166"/>
      <c r="B20" s="165"/>
      <c r="C20" s="207">
        <v>107</v>
      </c>
      <c r="D20" s="868" t="s">
        <v>20</v>
      </c>
      <c r="E20" s="859" t="s">
        <v>160</v>
      </c>
      <c r="F20" s="293">
        <v>200</v>
      </c>
      <c r="G20" s="827"/>
      <c r="H20" s="411">
        <v>0</v>
      </c>
      <c r="I20" s="24">
        <v>0</v>
      </c>
      <c r="J20" s="69">
        <v>22.8</v>
      </c>
      <c r="K20" s="410">
        <v>92</v>
      </c>
      <c r="L20" s="411">
        <v>0.04</v>
      </c>
      <c r="M20" s="24">
        <v>12</v>
      </c>
      <c r="N20" s="24">
        <v>0.6</v>
      </c>
      <c r="O20" s="25">
        <v>0</v>
      </c>
      <c r="P20" s="411">
        <v>0</v>
      </c>
      <c r="Q20" s="24">
        <v>0</v>
      </c>
      <c r="R20" s="24">
        <v>0</v>
      </c>
      <c r="S20" s="69">
        <v>0</v>
      </c>
    </row>
    <row r="21" spans="1:19" s="20" customFormat="1" ht="37.5" customHeight="1" x14ac:dyDescent="0.3">
      <c r="A21" s="166"/>
      <c r="B21" s="165"/>
      <c r="C21" s="312">
        <v>119</v>
      </c>
      <c r="D21" s="868" t="s">
        <v>15</v>
      </c>
      <c r="E21" s="386" t="s">
        <v>67</v>
      </c>
      <c r="F21" s="247">
        <v>30</v>
      </c>
      <c r="G21" s="827"/>
      <c r="H21" s="411">
        <v>2.13</v>
      </c>
      <c r="I21" s="24">
        <v>0.21</v>
      </c>
      <c r="J21" s="69">
        <v>13.26</v>
      </c>
      <c r="K21" s="822">
        <v>72</v>
      </c>
      <c r="L21" s="411">
        <v>0.03</v>
      </c>
      <c r="M21" s="24">
        <v>0</v>
      </c>
      <c r="N21" s="24">
        <v>0</v>
      </c>
      <c r="O21" s="25">
        <v>0.05</v>
      </c>
      <c r="P21" s="411">
        <v>11.1</v>
      </c>
      <c r="Q21" s="24">
        <v>65.400000000000006</v>
      </c>
      <c r="R21" s="24">
        <v>19.5</v>
      </c>
      <c r="S21" s="69">
        <v>0.84</v>
      </c>
    </row>
    <row r="22" spans="1:19" s="20" customFormat="1" ht="37.5" customHeight="1" x14ac:dyDescent="0.3">
      <c r="A22" s="166"/>
      <c r="B22" s="165"/>
      <c r="C22" s="207">
        <v>120</v>
      </c>
      <c r="D22" s="868" t="s">
        <v>16</v>
      </c>
      <c r="E22" s="386" t="s">
        <v>55</v>
      </c>
      <c r="F22" s="247">
        <v>20</v>
      </c>
      <c r="G22" s="827"/>
      <c r="H22" s="411">
        <v>1.1399999999999999</v>
      </c>
      <c r="I22" s="24">
        <v>0.22</v>
      </c>
      <c r="J22" s="69">
        <v>7.44</v>
      </c>
      <c r="K22" s="822">
        <v>36.26</v>
      </c>
      <c r="L22" s="411">
        <v>0.02</v>
      </c>
      <c r="M22" s="24">
        <v>0.08</v>
      </c>
      <c r="N22" s="24">
        <v>0</v>
      </c>
      <c r="O22" s="25">
        <v>0.06</v>
      </c>
      <c r="P22" s="411">
        <v>6.8</v>
      </c>
      <c r="Q22" s="24">
        <v>24</v>
      </c>
      <c r="R22" s="24">
        <v>8.1999999999999993</v>
      </c>
      <c r="S22" s="69">
        <v>0.46</v>
      </c>
    </row>
    <row r="23" spans="1:19" s="20" customFormat="1" ht="37.5" customHeight="1" x14ac:dyDescent="0.3">
      <c r="A23" s="166"/>
      <c r="B23" s="783"/>
      <c r="C23" s="596"/>
      <c r="D23" s="869"/>
      <c r="E23" s="860" t="s">
        <v>24</v>
      </c>
      <c r="F23" s="446">
        <f>F14+F15+F16+F17+F19+F20+F21+F22</f>
        <v>750</v>
      </c>
      <c r="G23" s="446"/>
      <c r="H23" s="839">
        <f t="shared" ref="H23:S23" si="1">H14+H15+H16+H17+H19+H20+H21+H22</f>
        <v>31.340000000000003</v>
      </c>
      <c r="I23" s="750">
        <f t="shared" si="1"/>
        <v>34.270000000000003</v>
      </c>
      <c r="J23" s="840">
        <f t="shared" si="1"/>
        <v>83.93</v>
      </c>
      <c r="K23" s="482">
        <f t="shared" si="1"/>
        <v>780.3</v>
      </c>
      <c r="L23" s="839">
        <f t="shared" si="1"/>
        <v>0.32000000000000006</v>
      </c>
      <c r="M23" s="750">
        <f t="shared" si="1"/>
        <v>47.44</v>
      </c>
      <c r="N23" s="750">
        <f t="shared" si="1"/>
        <v>0.91</v>
      </c>
      <c r="O23" s="841">
        <f t="shared" si="1"/>
        <v>3.23</v>
      </c>
      <c r="P23" s="839">
        <f t="shared" si="1"/>
        <v>308.98</v>
      </c>
      <c r="Q23" s="750">
        <f t="shared" si="1"/>
        <v>494.08000000000004</v>
      </c>
      <c r="R23" s="750">
        <f t="shared" si="1"/>
        <v>121.91</v>
      </c>
      <c r="S23" s="840">
        <f t="shared" si="1"/>
        <v>5.2700000000000005</v>
      </c>
    </row>
    <row r="24" spans="1:19" s="20" customFormat="1" ht="37.5" customHeight="1" x14ac:dyDescent="0.3">
      <c r="A24" s="166"/>
      <c r="B24" s="789"/>
      <c r="C24" s="689"/>
      <c r="D24" s="870"/>
      <c r="E24" s="861" t="s">
        <v>24</v>
      </c>
      <c r="F24" s="849">
        <f>F14+F15+F16+F18+F19+F20+F21+F22</f>
        <v>750</v>
      </c>
      <c r="G24" s="849"/>
      <c r="H24" s="772">
        <f t="shared" ref="H24:S24" si="2">H14+H15+H16+H18+H19+H20+H21+H22</f>
        <v>37.760000000000005</v>
      </c>
      <c r="I24" s="745">
        <f t="shared" si="2"/>
        <v>35.410000000000004</v>
      </c>
      <c r="J24" s="773">
        <f t="shared" si="2"/>
        <v>78.239999999999995</v>
      </c>
      <c r="K24" s="850">
        <f t="shared" si="2"/>
        <v>791.64</v>
      </c>
      <c r="L24" s="772">
        <f t="shared" si="2"/>
        <v>0.31000000000000005</v>
      </c>
      <c r="M24" s="745">
        <f t="shared" si="2"/>
        <v>45.41</v>
      </c>
      <c r="N24" s="745">
        <f t="shared" si="2"/>
        <v>0.92</v>
      </c>
      <c r="O24" s="771">
        <f t="shared" si="2"/>
        <v>3.9899999999999998</v>
      </c>
      <c r="P24" s="772">
        <f t="shared" si="2"/>
        <v>271.8</v>
      </c>
      <c r="Q24" s="745">
        <f t="shared" si="2"/>
        <v>459.15000000000009</v>
      </c>
      <c r="R24" s="745">
        <f t="shared" si="2"/>
        <v>125.21</v>
      </c>
      <c r="S24" s="773">
        <f t="shared" si="2"/>
        <v>5.5699999999999994</v>
      </c>
    </row>
    <row r="25" spans="1:19" s="20" customFormat="1" ht="37.5" customHeight="1" x14ac:dyDescent="0.3">
      <c r="A25" s="166"/>
      <c r="B25" s="783"/>
      <c r="C25" s="596"/>
      <c r="D25" s="869"/>
      <c r="E25" s="862" t="s">
        <v>161</v>
      </c>
      <c r="F25" s="842"/>
      <c r="G25" s="842"/>
      <c r="H25" s="839"/>
      <c r="I25" s="750"/>
      <c r="J25" s="840"/>
      <c r="K25" s="802">
        <f>K23/23.5</f>
        <v>33.204255319148935</v>
      </c>
      <c r="L25" s="839"/>
      <c r="M25" s="750"/>
      <c r="N25" s="750"/>
      <c r="O25" s="841"/>
      <c r="P25" s="839"/>
      <c r="Q25" s="750"/>
      <c r="R25" s="750"/>
      <c r="S25" s="840"/>
    </row>
    <row r="26" spans="1:19" s="20" customFormat="1" ht="37.5" customHeight="1" thickBot="1" x14ac:dyDescent="0.35">
      <c r="A26" s="383"/>
      <c r="B26" s="800"/>
      <c r="C26" s="709"/>
      <c r="D26" s="871"/>
      <c r="E26" s="863" t="s">
        <v>161</v>
      </c>
      <c r="F26" s="851"/>
      <c r="G26" s="852"/>
      <c r="H26" s="710"/>
      <c r="I26" s="711"/>
      <c r="J26" s="712"/>
      <c r="K26" s="801">
        <f>K24/23.5</f>
        <v>33.686808510638301</v>
      </c>
      <c r="L26" s="299"/>
      <c r="M26" s="714"/>
      <c r="N26" s="714"/>
      <c r="O26" s="715"/>
      <c r="P26" s="299"/>
      <c r="Q26" s="714"/>
      <c r="R26" s="714"/>
      <c r="S26" s="716"/>
    </row>
    <row r="27" spans="1:19" x14ac:dyDescent="0.3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19" ht="18" x14ac:dyDescent="0.3">
      <c r="D28" s="11"/>
      <c r="E28" s="417"/>
      <c r="F28" s="31"/>
      <c r="G28" s="11"/>
      <c r="H28" s="11"/>
      <c r="I28" s="11"/>
      <c r="J28" s="11"/>
    </row>
    <row r="29" spans="1:19" ht="18" x14ac:dyDescent="0.3">
      <c r="D29" s="11"/>
      <c r="E29" s="30"/>
      <c r="F29" s="31"/>
      <c r="G29" s="11"/>
      <c r="H29" s="11"/>
      <c r="I29" s="11"/>
      <c r="J29" s="11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ht="18" x14ac:dyDescent="0.3">
      <c r="D31" s="11"/>
      <c r="E31" s="30"/>
      <c r="F31" s="3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zoomScale="60" zoomScaleNormal="60" workbookViewId="0">
      <selection activeCell="E6" sqref="E6"/>
    </sheetView>
  </sheetViews>
  <sheetFormatPr defaultRowHeight="14.4" x14ac:dyDescent="0.3"/>
  <cols>
    <col min="1" max="1" width="19.6640625" customWidth="1"/>
    <col min="2" max="2" width="10.44140625" customWidth="1"/>
    <col min="3" max="3" width="16.109375" style="5" customWidth="1"/>
    <col min="4" max="4" width="22.33203125" customWidth="1"/>
    <col min="5" max="5" width="55.88671875" customWidth="1"/>
    <col min="6" max="6" width="13.88671875" customWidth="1"/>
    <col min="7" max="7" width="16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177">
        <v>22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611"/>
      <c r="F3" s="611"/>
      <c r="G3" s="61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4"/>
      <c r="B4" s="214"/>
      <c r="C4" s="462" t="s">
        <v>45</v>
      </c>
      <c r="D4" s="198"/>
      <c r="E4" s="584"/>
      <c r="F4" s="462"/>
      <c r="G4" s="462"/>
      <c r="H4" s="376" t="s">
        <v>26</v>
      </c>
      <c r="I4" s="108"/>
      <c r="J4" s="108"/>
      <c r="K4" s="280" t="s">
        <v>27</v>
      </c>
      <c r="L4" s="1044" t="s">
        <v>28</v>
      </c>
      <c r="M4" s="1042"/>
      <c r="N4" s="1042"/>
      <c r="O4" s="1043"/>
      <c r="P4" s="1041" t="s">
        <v>29</v>
      </c>
      <c r="Q4" s="1044"/>
      <c r="R4" s="1044"/>
      <c r="S4" s="1045"/>
    </row>
    <row r="5" spans="1:19" s="20" customFormat="1" ht="28.5" customHeight="1" thickBot="1" x14ac:dyDescent="0.35">
      <c r="A5" s="215" t="s">
        <v>0</v>
      </c>
      <c r="B5" s="215"/>
      <c r="C5" s="369" t="s">
        <v>46</v>
      </c>
      <c r="D5" s="136" t="s">
        <v>47</v>
      </c>
      <c r="E5" s="195" t="s">
        <v>44</v>
      </c>
      <c r="F5" s="163" t="s">
        <v>30</v>
      </c>
      <c r="G5" s="163" t="s">
        <v>43</v>
      </c>
      <c r="H5" s="351" t="s">
        <v>31</v>
      </c>
      <c r="I5" s="116" t="s">
        <v>32</v>
      </c>
      <c r="J5" s="275" t="s">
        <v>33</v>
      </c>
      <c r="K5" s="281" t="s">
        <v>34</v>
      </c>
      <c r="L5" s="115" t="s">
        <v>35</v>
      </c>
      <c r="M5" s="116" t="s">
        <v>36</v>
      </c>
      <c r="N5" s="116" t="s">
        <v>37</v>
      </c>
      <c r="O5" s="118" t="s">
        <v>38</v>
      </c>
      <c r="P5" s="351" t="s">
        <v>39</v>
      </c>
      <c r="Q5" s="116" t="s">
        <v>40</v>
      </c>
      <c r="R5" s="116" t="s">
        <v>41</v>
      </c>
      <c r="S5" s="118" t="s">
        <v>42</v>
      </c>
    </row>
    <row r="6" spans="1:19" s="20" customFormat="1" ht="37.5" customHeight="1" x14ac:dyDescent="0.3">
      <c r="A6" s="218" t="s">
        <v>6</v>
      </c>
      <c r="B6" s="218"/>
      <c r="C6" s="211">
        <v>24</v>
      </c>
      <c r="D6" s="203" t="s">
        <v>8</v>
      </c>
      <c r="E6" s="364" t="s">
        <v>216</v>
      </c>
      <c r="F6" s="211">
        <v>150</v>
      </c>
      <c r="G6" s="408"/>
      <c r="H6" s="396">
        <v>0.6</v>
      </c>
      <c r="I6" s="56">
        <v>0</v>
      </c>
      <c r="J6" s="64">
        <v>16.95</v>
      </c>
      <c r="K6" s="535">
        <v>69</v>
      </c>
      <c r="L6" s="55">
        <v>0.01</v>
      </c>
      <c r="M6" s="56">
        <v>19.5</v>
      </c>
      <c r="N6" s="56">
        <v>0.04</v>
      </c>
      <c r="O6" s="57">
        <v>0</v>
      </c>
      <c r="P6" s="396">
        <v>24</v>
      </c>
      <c r="Q6" s="56">
        <v>16.5</v>
      </c>
      <c r="R6" s="56">
        <v>13.5</v>
      </c>
      <c r="S6" s="57">
        <v>3.3</v>
      </c>
    </row>
    <row r="7" spans="1:19" s="20" customFormat="1" ht="37.5" customHeight="1" x14ac:dyDescent="0.3">
      <c r="A7" s="164"/>
      <c r="B7" s="164"/>
      <c r="C7" s="207">
        <v>229</v>
      </c>
      <c r="D7" s="201" t="s">
        <v>10</v>
      </c>
      <c r="E7" s="264" t="s">
        <v>177</v>
      </c>
      <c r="F7" s="329">
        <v>90</v>
      </c>
      <c r="G7" s="207"/>
      <c r="H7" s="411">
        <v>17.010000000000002</v>
      </c>
      <c r="I7" s="24">
        <v>6.36</v>
      </c>
      <c r="J7" s="25">
        <v>3.1</v>
      </c>
      <c r="K7" s="285">
        <v>136.16999999999999</v>
      </c>
      <c r="L7" s="23">
        <v>0.01</v>
      </c>
      <c r="M7" s="24">
        <v>8.9999999999999993E-3</v>
      </c>
      <c r="N7" s="24">
        <v>0</v>
      </c>
      <c r="O7" s="69">
        <v>1.98</v>
      </c>
      <c r="P7" s="411">
        <v>45.1</v>
      </c>
      <c r="Q7" s="24">
        <v>46.48</v>
      </c>
      <c r="R7" s="24">
        <v>3</v>
      </c>
      <c r="S7" s="69">
        <v>0.27</v>
      </c>
    </row>
    <row r="8" spans="1:19" s="20" customFormat="1" ht="37.5" customHeight="1" x14ac:dyDescent="0.3">
      <c r="A8" s="164"/>
      <c r="B8" s="164"/>
      <c r="C8" s="208">
        <v>52</v>
      </c>
      <c r="D8" s="202" t="s">
        <v>79</v>
      </c>
      <c r="E8" s="263" t="s">
        <v>162</v>
      </c>
      <c r="F8" s="610">
        <v>150</v>
      </c>
      <c r="G8" s="208"/>
      <c r="H8" s="352">
        <v>3.15</v>
      </c>
      <c r="I8" s="17">
        <v>4.5</v>
      </c>
      <c r="J8" s="22">
        <v>17.55</v>
      </c>
      <c r="K8" s="282">
        <v>122.85</v>
      </c>
      <c r="L8" s="21">
        <v>0.16</v>
      </c>
      <c r="M8" s="17">
        <v>25.3</v>
      </c>
      <c r="N8" s="17">
        <v>0</v>
      </c>
      <c r="O8" s="60">
        <v>5.53</v>
      </c>
      <c r="P8" s="352">
        <v>16.260000000000002</v>
      </c>
      <c r="Q8" s="17">
        <v>94.6</v>
      </c>
      <c r="R8" s="17">
        <v>35.32</v>
      </c>
      <c r="S8" s="60">
        <v>15.9</v>
      </c>
    </row>
    <row r="9" spans="1:19" s="20" customFormat="1" ht="46.8" x14ac:dyDescent="0.3">
      <c r="A9" s="164"/>
      <c r="B9" s="164"/>
      <c r="C9" s="206">
        <v>219</v>
      </c>
      <c r="D9" s="200" t="s">
        <v>20</v>
      </c>
      <c r="E9" s="358" t="s">
        <v>170</v>
      </c>
      <c r="F9" s="268">
        <v>200</v>
      </c>
      <c r="G9" s="221"/>
      <c r="H9" s="352">
        <v>0</v>
      </c>
      <c r="I9" s="17">
        <v>0</v>
      </c>
      <c r="J9" s="22">
        <v>25</v>
      </c>
      <c r="K9" s="283">
        <v>100</v>
      </c>
      <c r="L9" s="23">
        <v>0</v>
      </c>
      <c r="M9" s="24">
        <v>5.48</v>
      </c>
      <c r="N9" s="24">
        <v>0</v>
      </c>
      <c r="O9" s="69">
        <v>0.57999999999999996</v>
      </c>
      <c r="P9" s="411">
        <v>0.4</v>
      </c>
      <c r="Q9" s="24">
        <v>0</v>
      </c>
      <c r="R9" s="13">
        <v>0</v>
      </c>
      <c r="S9" s="65">
        <v>0.04</v>
      </c>
    </row>
    <row r="10" spans="1:19" s="20" customFormat="1" ht="37.5" customHeight="1" x14ac:dyDescent="0.3">
      <c r="A10" s="164"/>
      <c r="B10" s="164"/>
      <c r="C10" s="209">
        <v>119</v>
      </c>
      <c r="D10" s="200" t="s">
        <v>15</v>
      </c>
      <c r="E10" s="257" t="s">
        <v>67</v>
      </c>
      <c r="F10" s="206">
        <v>30</v>
      </c>
      <c r="G10" s="330"/>
      <c r="H10" s="352">
        <v>2.13</v>
      </c>
      <c r="I10" s="17">
        <v>0.21</v>
      </c>
      <c r="J10" s="22">
        <v>13.26</v>
      </c>
      <c r="K10" s="283">
        <v>72</v>
      </c>
      <c r="L10" s="21">
        <v>0.03</v>
      </c>
      <c r="M10" s="17">
        <v>0</v>
      </c>
      <c r="N10" s="17">
        <v>0</v>
      </c>
      <c r="O10" s="60">
        <v>0.05</v>
      </c>
      <c r="P10" s="352">
        <v>11.1</v>
      </c>
      <c r="Q10" s="17">
        <v>65.400000000000006</v>
      </c>
      <c r="R10" s="17">
        <v>19.5</v>
      </c>
      <c r="S10" s="60">
        <v>0.84</v>
      </c>
    </row>
    <row r="11" spans="1:19" s="20" customFormat="1" ht="37.5" customHeight="1" x14ac:dyDescent="0.3">
      <c r="A11" s="164"/>
      <c r="B11" s="164"/>
      <c r="C11" s="206">
        <v>120</v>
      </c>
      <c r="D11" s="200" t="s">
        <v>16</v>
      </c>
      <c r="E11" s="257" t="s">
        <v>22</v>
      </c>
      <c r="F11" s="206">
        <v>20</v>
      </c>
      <c r="G11" s="330"/>
      <c r="H11" s="352">
        <v>1.1399999999999999</v>
      </c>
      <c r="I11" s="17">
        <v>0.22</v>
      </c>
      <c r="J11" s="22">
        <v>7.44</v>
      </c>
      <c r="K11" s="283">
        <v>36.26</v>
      </c>
      <c r="L11" s="21">
        <v>0.02</v>
      </c>
      <c r="M11" s="17">
        <v>0.08</v>
      </c>
      <c r="N11" s="17">
        <v>0</v>
      </c>
      <c r="O11" s="60">
        <v>0.06</v>
      </c>
      <c r="P11" s="352">
        <v>6.8</v>
      </c>
      <c r="Q11" s="17">
        <v>24</v>
      </c>
      <c r="R11" s="17">
        <v>8.1999999999999993</v>
      </c>
      <c r="S11" s="295">
        <v>0.46</v>
      </c>
    </row>
    <row r="12" spans="1:19" s="20" customFormat="1" ht="37.5" customHeight="1" x14ac:dyDescent="0.3">
      <c r="A12" s="164"/>
      <c r="B12" s="164"/>
      <c r="C12" s="206"/>
      <c r="D12" s="200"/>
      <c r="E12" s="266" t="s">
        <v>24</v>
      </c>
      <c r="F12" s="492">
        <f>SUM(F6:F11)</f>
        <v>640</v>
      </c>
      <c r="G12" s="206"/>
      <c r="H12" s="352">
        <f t="shared" ref="H12:S12" si="0">SUM(H6:H11)</f>
        <v>24.03</v>
      </c>
      <c r="I12" s="17">
        <f t="shared" si="0"/>
        <v>11.290000000000001</v>
      </c>
      <c r="J12" s="22">
        <f t="shared" si="0"/>
        <v>83.3</v>
      </c>
      <c r="K12" s="580">
        <f t="shared" si="0"/>
        <v>536.28</v>
      </c>
      <c r="L12" s="21">
        <f t="shared" si="0"/>
        <v>0.22999999999999998</v>
      </c>
      <c r="M12" s="17">
        <f t="shared" si="0"/>
        <v>50.369</v>
      </c>
      <c r="N12" s="17">
        <f t="shared" si="0"/>
        <v>0.04</v>
      </c>
      <c r="O12" s="60">
        <f t="shared" si="0"/>
        <v>8.2000000000000011</v>
      </c>
      <c r="P12" s="352">
        <f t="shared" si="0"/>
        <v>103.66</v>
      </c>
      <c r="Q12" s="17">
        <f t="shared" si="0"/>
        <v>246.98</v>
      </c>
      <c r="R12" s="17">
        <f t="shared" si="0"/>
        <v>79.52</v>
      </c>
      <c r="S12" s="60">
        <f t="shared" si="0"/>
        <v>20.81</v>
      </c>
    </row>
    <row r="13" spans="1:19" s="20" customFormat="1" ht="37.5" customHeight="1" thickBot="1" x14ac:dyDescent="0.35">
      <c r="A13" s="522"/>
      <c r="B13" s="522"/>
      <c r="C13" s="570"/>
      <c r="D13" s="924"/>
      <c r="E13" s="267" t="s">
        <v>25</v>
      </c>
      <c r="F13" s="570"/>
      <c r="G13" s="512"/>
      <c r="H13" s="581"/>
      <c r="I13" s="122"/>
      <c r="J13" s="578"/>
      <c r="K13" s="579">
        <f>K12/23.5</f>
        <v>22.820425531914893</v>
      </c>
      <c r="L13" s="577"/>
      <c r="M13" s="122"/>
      <c r="N13" s="122"/>
      <c r="O13" s="123"/>
      <c r="P13" s="581"/>
      <c r="Q13" s="122"/>
      <c r="R13" s="122"/>
      <c r="S13" s="123"/>
    </row>
    <row r="14" spans="1:19" s="20" customFormat="1" ht="37.5" customHeight="1" x14ac:dyDescent="0.3">
      <c r="A14" s="218" t="s">
        <v>7</v>
      </c>
      <c r="B14" s="218"/>
      <c r="C14" s="211">
        <v>25</v>
      </c>
      <c r="D14" s="921" t="s">
        <v>23</v>
      </c>
      <c r="E14" s="571" t="s">
        <v>58</v>
      </c>
      <c r="F14" s="573">
        <v>150</v>
      </c>
      <c r="G14" s="211"/>
      <c r="H14" s="396">
        <v>0.6</v>
      </c>
      <c r="I14" s="56">
        <v>0.45</v>
      </c>
      <c r="J14" s="57">
        <v>12.3</v>
      </c>
      <c r="K14" s="325">
        <v>54.9</v>
      </c>
      <c r="L14" s="396">
        <v>0.03</v>
      </c>
      <c r="M14" s="56">
        <v>7.5</v>
      </c>
      <c r="N14" s="56">
        <v>0.01</v>
      </c>
      <c r="O14" s="57">
        <v>0</v>
      </c>
      <c r="P14" s="396">
        <v>28.5</v>
      </c>
      <c r="Q14" s="56">
        <v>24</v>
      </c>
      <c r="R14" s="56">
        <v>18</v>
      </c>
      <c r="S14" s="57">
        <v>3.45</v>
      </c>
    </row>
    <row r="15" spans="1:19" s="20" customFormat="1" ht="37.5" customHeight="1" x14ac:dyDescent="0.3">
      <c r="A15" s="164"/>
      <c r="B15" s="164"/>
      <c r="C15" s="206">
        <v>37</v>
      </c>
      <c r="D15" s="925" t="s">
        <v>9</v>
      </c>
      <c r="E15" s="607" t="s">
        <v>163</v>
      </c>
      <c r="F15" s="274">
        <v>200</v>
      </c>
      <c r="G15" s="221"/>
      <c r="H15" s="353">
        <v>6</v>
      </c>
      <c r="I15" s="13">
        <v>5.4</v>
      </c>
      <c r="J15" s="65">
        <v>10.8</v>
      </c>
      <c r="K15" s="209">
        <v>115.6</v>
      </c>
      <c r="L15" s="353">
        <v>0.1</v>
      </c>
      <c r="M15" s="13">
        <v>10.7</v>
      </c>
      <c r="N15" s="13">
        <v>0</v>
      </c>
      <c r="O15" s="65">
        <v>0.18</v>
      </c>
      <c r="P15" s="353">
        <v>33.14</v>
      </c>
      <c r="Q15" s="13">
        <v>77.040000000000006</v>
      </c>
      <c r="R15" s="13">
        <v>27.32</v>
      </c>
      <c r="S15" s="65">
        <v>1.02</v>
      </c>
    </row>
    <row r="16" spans="1:19" s="48" customFormat="1" ht="37.5" customHeight="1" x14ac:dyDescent="0.3">
      <c r="A16" s="165"/>
      <c r="B16" s="606"/>
      <c r="C16" s="207">
        <v>181</v>
      </c>
      <c r="D16" s="305" t="s">
        <v>10</v>
      </c>
      <c r="E16" s="607" t="s">
        <v>188</v>
      </c>
      <c r="F16" s="274">
        <v>90</v>
      </c>
      <c r="G16" s="304"/>
      <c r="H16" s="353">
        <v>21.24</v>
      </c>
      <c r="I16" s="13">
        <v>7.47</v>
      </c>
      <c r="J16" s="65">
        <v>2.7</v>
      </c>
      <c r="K16" s="209">
        <v>162.9</v>
      </c>
      <c r="L16" s="353">
        <v>0.03</v>
      </c>
      <c r="M16" s="13">
        <v>0.28999999999999998</v>
      </c>
      <c r="N16" s="13">
        <v>0.32</v>
      </c>
      <c r="O16" s="65">
        <v>2.39</v>
      </c>
      <c r="P16" s="353">
        <v>28.84</v>
      </c>
      <c r="Q16" s="13">
        <v>153.38999999999999</v>
      </c>
      <c r="R16" s="13">
        <v>20.43</v>
      </c>
      <c r="S16" s="65">
        <v>2.0299999999999998</v>
      </c>
    </row>
    <row r="17" spans="1:19" s="48" customFormat="1" ht="37.5" customHeight="1" x14ac:dyDescent="0.3">
      <c r="A17" s="165"/>
      <c r="B17" s="165"/>
      <c r="C17" s="207">
        <v>64</v>
      </c>
      <c r="D17" s="305" t="s">
        <v>57</v>
      </c>
      <c r="E17" s="607" t="s">
        <v>93</v>
      </c>
      <c r="F17" s="274">
        <v>150</v>
      </c>
      <c r="G17" s="304"/>
      <c r="H17" s="353">
        <v>6.45</v>
      </c>
      <c r="I17" s="13">
        <v>4.05</v>
      </c>
      <c r="J17" s="65">
        <v>40.200000000000003</v>
      </c>
      <c r="K17" s="209">
        <v>223.65</v>
      </c>
      <c r="L17" s="353">
        <v>0.08</v>
      </c>
      <c r="M17" s="13">
        <v>0</v>
      </c>
      <c r="N17" s="13">
        <v>0</v>
      </c>
      <c r="O17" s="65">
        <v>2.0699999999999998</v>
      </c>
      <c r="P17" s="353">
        <v>13.05</v>
      </c>
      <c r="Q17" s="13">
        <v>58.34</v>
      </c>
      <c r="R17" s="13">
        <v>22.53</v>
      </c>
      <c r="S17" s="65">
        <v>1.25</v>
      </c>
    </row>
    <row r="18" spans="1:19" s="48" customFormat="1" ht="37.5" customHeight="1" x14ac:dyDescent="0.3">
      <c r="A18" s="165"/>
      <c r="B18" s="165"/>
      <c r="C18" s="312">
        <v>98</v>
      </c>
      <c r="D18" s="201" t="s">
        <v>20</v>
      </c>
      <c r="E18" s="306" t="s">
        <v>112</v>
      </c>
      <c r="F18" s="608">
        <v>200</v>
      </c>
      <c r="G18" s="327"/>
      <c r="H18" s="23">
        <v>0.4</v>
      </c>
      <c r="I18" s="24">
        <v>0</v>
      </c>
      <c r="J18" s="25">
        <v>27</v>
      </c>
      <c r="K18" s="285">
        <v>110</v>
      </c>
      <c r="L18" s="23">
        <v>0</v>
      </c>
      <c r="M18" s="24">
        <v>0.14000000000000001</v>
      </c>
      <c r="N18" s="24">
        <v>0</v>
      </c>
      <c r="O18" s="24">
        <v>0.04</v>
      </c>
      <c r="P18" s="24">
        <v>12.8</v>
      </c>
      <c r="Q18" s="24">
        <v>2.2000000000000002</v>
      </c>
      <c r="R18" s="24">
        <v>1.8</v>
      </c>
      <c r="S18" s="69">
        <v>0.5</v>
      </c>
    </row>
    <row r="19" spans="1:19" s="48" customFormat="1" ht="37.5" customHeight="1" x14ac:dyDescent="0.3">
      <c r="A19" s="165"/>
      <c r="B19" s="165"/>
      <c r="C19" s="312">
        <v>119</v>
      </c>
      <c r="D19" s="200" t="s">
        <v>15</v>
      </c>
      <c r="E19" s="265" t="s">
        <v>67</v>
      </c>
      <c r="F19" s="206">
        <v>45</v>
      </c>
      <c r="G19" s="328"/>
      <c r="H19" s="352">
        <v>3.19</v>
      </c>
      <c r="I19" s="17">
        <v>0.31</v>
      </c>
      <c r="J19" s="60">
        <v>19.89</v>
      </c>
      <c r="K19" s="282">
        <v>108</v>
      </c>
      <c r="L19" s="352">
        <v>0.05</v>
      </c>
      <c r="M19" s="17">
        <v>0</v>
      </c>
      <c r="N19" s="17">
        <v>0</v>
      </c>
      <c r="O19" s="60">
        <v>0.08</v>
      </c>
      <c r="P19" s="352">
        <v>16.649999999999999</v>
      </c>
      <c r="Q19" s="17">
        <v>98.1</v>
      </c>
      <c r="R19" s="17">
        <v>29.25</v>
      </c>
      <c r="S19" s="60">
        <v>1.26</v>
      </c>
    </row>
    <row r="20" spans="1:19" s="48" customFormat="1" ht="37.5" customHeight="1" x14ac:dyDescent="0.3">
      <c r="A20" s="165"/>
      <c r="B20" s="165"/>
      <c r="C20" s="207">
        <v>120</v>
      </c>
      <c r="D20" s="200" t="s">
        <v>16</v>
      </c>
      <c r="E20" s="265" t="s">
        <v>55</v>
      </c>
      <c r="F20" s="206">
        <v>25</v>
      </c>
      <c r="G20" s="328"/>
      <c r="H20" s="352">
        <v>1.42</v>
      </c>
      <c r="I20" s="17">
        <v>0.27</v>
      </c>
      <c r="J20" s="60">
        <v>9.3000000000000007</v>
      </c>
      <c r="K20" s="282">
        <v>45.32</v>
      </c>
      <c r="L20" s="352">
        <v>0.02</v>
      </c>
      <c r="M20" s="17">
        <v>0.1</v>
      </c>
      <c r="N20" s="17">
        <v>0</v>
      </c>
      <c r="O20" s="60">
        <v>7.0000000000000007E-2</v>
      </c>
      <c r="P20" s="352">
        <v>8.5</v>
      </c>
      <c r="Q20" s="17">
        <v>30</v>
      </c>
      <c r="R20" s="17">
        <v>10.25</v>
      </c>
      <c r="S20" s="60">
        <v>0.56999999999999995</v>
      </c>
    </row>
    <row r="21" spans="1:19" s="48" customFormat="1" ht="37.5" customHeight="1" x14ac:dyDescent="0.3">
      <c r="A21" s="165"/>
      <c r="B21" s="165"/>
      <c r="C21" s="608"/>
      <c r="D21" s="926"/>
      <c r="E21" s="480"/>
      <c r="F21" s="401">
        <f>SUM(F14:F20)</f>
        <v>860</v>
      </c>
      <c r="G21" s="401"/>
      <c r="H21" s="300">
        <f t="shared" ref="H21:S21" si="1">SUM(H14:H20)</f>
        <v>39.299999999999997</v>
      </c>
      <c r="I21" s="46">
        <f t="shared" si="1"/>
        <v>17.95</v>
      </c>
      <c r="J21" s="102">
        <f t="shared" si="1"/>
        <v>122.19</v>
      </c>
      <c r="K21" s="401">
        <f t="shared" si="1"/>
        <v>820.37</v>
      </c>
      <c r="L21" s="300">
        <f t="shared" si="1"/>
        <v>0.31</v>
      </c>
      <c r="M21" s="46">
        <f t="shared" si="1"/>
        <v>18.73</v>
      </c>
      <c r="N21" s="46">
        <f t="shared" si="1"/>
        <v>0.33</v>
      </c>
      <c r="O21" s="102">
        <f t="shared" si="1"/>
        <v>4.830000000000001</v>
      </c>
      <c r="P21" s="300">
        <f t="shared" si="1"/>
        <v>141.47999999999999</v>
      </c>
      <c r="Q21" s="46">
        <f t="shared" si="1"/>
        <v>443.06999999999994</v>
      </c>
      <c r="R21" s="46">
        <f t="shared" si="1"/>
        <v>129.57999999999998</v>
      </c>
      <c r="S21" s="102">
        <f t="shared" si="1"/>
        <v>10.08</v>
      </c>
    </row>
    <row r="22" spans="1:19" s="48" customFormat="1" ht="37.5" customHeight="1" thickBot="1" x14ac:dyDescent="0.35">
      <c r="A22" s="219"/>
      <c r="B22" s="219"/>
      <c r="C22" s="213"/>
      <c r="D22" s="927"/>
      <c r="E22" s="572"/>
      <c r="F22" s="612"/>
      <c r="G22" s="612"/>
      <c r="H22" s="614"/>
      <c r="I22" s="615"/>
      <c r="J22" s="616"/>
      <c r="K22" s="613">
        <f>K21/23.5</f>
        <v>34.909361702127661</v>
      </c>
      <c r="L22" s="614"/>
      <c r="M22" s="615"/>
      <c r="N22" s="615"/>
      <c r="O22" s="616"/>
      <c r="P22" s="614"/>
      <c r="Q22" s="615"/>
      <c r="R22" s="615"/>
      <c r="S22" s="616"/>
    </row>
    <row r="23" spans="1:19" x14ac:dyDescent="0.3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19" ht="18" x14ac:dyDescent="0.3">
      <c r="D24" s="11"/>
      <c r="E24" s="417"/>
      <c r="F24" s="31"/>
      <c r="G24" s="11"/>
      <c r="H24" s="11"/>
      <c r="I24" s="11"/>
      <c r="J24" s="11"/>
    </row>
    <row r="25" spans="1:19" ht="18" x14ac:dyDescent="0.3">
      <c r="D25" s="11"/>
      <c r="E25" s="30"/>
      <c r="F25" s="31"/>
      <c r="G25" s="11"/>
      <c r="H25" s="11"/>
      <c r="I25" s="11"/>
      <c r="J25" s="11"/>
    </row>
    <row r="26" spans="1:19" ht="18" x14ac:dyDescent="0.3">
      <c r="D26" s="11"/>
      <c r="E26" s="30"/>
      <c r="F26" s="31"/>
      <c r="G26" s="11"/>
      <c r="H26" s="11"/>
      <c r="I26" s="11"/>
      <c r="J26" s="11"/>
    </row>
    <row r="27" spans="1:19" ht="18" x14ac:dyDescent="0.3">
      <c r="D27" s="11"/>
      <c r="E27" s="30"/>
      <c r="F27" s="31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7"/>
  <sheetViews>
    <sheetView zoomScale="60" zoomScaleNormal="60" workbookViewId="0">
      <selection activeCell="E16" sqref="E16"/>
    </sheetView>
  </sheetViews>
  <sheetFormatPr defaultRowHeight="14.4" x14ac:dyDescent="0.3"/>
  <cols>
    <col min="1" max="1" width="16.88671875" customWidth="1"/>
    <col min="2" max="2" width="10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4.88671875" customWidth="1"/>
    <col min="8" max="8" width="12.44140625" customWidth="1"/>
    <col min="9" max="9" width="11.33203125" customWidth="1"/>
    <col min="10" max="10" width="12.88671875" customWidth="1"/>
    <col min="11" max="11" width="20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4"/>
      <c r="B4" s="214"/>
      <c r="C4" s="583" t="s">
        <v>45</v>
      </c>
      <c r="D4" s="198"/>
      <c r="E4" s="233"/>
      <c r="F4" s="635"/>
      <c r="G4" s="637"/>
      <c r="H4" s="108" t="s">
        <v>26</v>
      </c>
      <c r="I4" s="108"/>
      <c r="J4" s="108"/>
      <c r="K4" s="280" t="s">
        <v>27</v>
      </c>
      <c r="L4" s="1044" t="s">
        <v>28</v>
      </c>
      <c r="M4" s="1042"/>
      <c r="N4" s="1042"/>
      <c r="O4" s="1042"/>
      <c r="P4" s="1041" t="s">
        <v>29</v>
      </c>
      <c r="Q4" s="1044"/>
      <c r="R4" s="1044"/>
      <c r="S4" s="1045"/>
    </row>
    <row r="5" spans="1:19" s="20" customFormat="1" ht="38.25" customHeight="1" thickBot="1" x14ac:dyDescent="0.35">
      <c r="A5" s="215" t="s">
        <v>0</v>
      </c>
      <c r="B5" s="215"/>
      <c r="C5" s="195" t="s">
        <v>46</v>
      </c>
      <c r="D5" s="136" t="s">
        <v>47</v>
      </c>
      <c r="E5" s="163" t="s">
        <v>44</v>
      </c>
      <c r="F5" s="195" t="s">
        <v>30</v>
      </c>
      <c r="G5" s="163" t="s">
        <v>43</v>
      </c>
      <c r="H5" s="115" t="s">
        <v>31</v>
      </c>
      <c r="I5" s="116" t="s">
        <v>32</v>
      </c>
      <c r="J5" s="275" t="s">
        <v>33</v>
      </c>
      <c r="K5" s="281" t="s">
        <v>34</v>
      </c>
      <c r="L5" s="115" t="s">
        <v>35</v>
      </c>
      <c r="M5" s="116" t="s">
        <v>36</v>
      </c>
      <c r="N5" s="116" t="s">
        <v>37</v>
      </c>
      <c r="O5" s="275" t="s">
        <v>38</v>
      </c>
      <c r="P5" s="351" t="s">
        <v>39</v>
      </c>
      <c r="Q5" s="116" t="s">
        <v>40</v>
      </c>
      <c r="R5" s="116" t="s">
        <v>41</v>
      </c>
      <c r="S5" s="118" t="s">
        <v>42</v>
      </c>
    </row>
    <row r="6" spans="1:19" s="20" customFormat="1" ht="39" customHeight="1" x14ac:dyDescent="0.3">
      <c r="A6" s="218" t="s">
        <v>6</v>
      </c>
      <c r="B6" s="139"/>
      <c r="C6" s="592">
        <v>137</v>
      </c>
      <c r="D6" s="318" t="s">
        <v>23</v>
      </c>
      <c r="E6" s="622" t="s">
        <v>103</v>
      </c>
      <c r="F6" s="694">
        <v>150</v>
      </c>
      <c r="G6" s="326"/>
      <c r="H6" s="71">
        <v>1.35</v>
      </c>
      <c r="I6" s="53">
        <v>0</v>
      </c>
      <c r="J6" s="72">
        <v>12.9</v>
      </c>
      <c r="K6" s="325">
        <v>57</v>
      </c>
      <c r="L6" s="71">
        <v>0.09</v>
      </c>
      <c r="M6" s="53">
        <v>57</v>
      </c>
      <c r="N6" s="53">
        <v>0.09</v>
      </c>
      <c r="O6" s="72">
        <v>0</v>
      </c>
      <c r="P6" s="378">
        <v>52.5</v>
      </c>
      <c r="Q6" s="53">
        <v>25.5</v>
      </c>
      <c r="R6" s="53">
        <v>16.5</v>
      </c>
      <c r="S6" s="323">
        <v>0.15</v>
      </c>
    </row>
    <row r="7" spans="1:19" s="20" customFormat="1" ht="39" customHeight="1" x14ac:dyDescent="0.3">
      <c r="A7" s="164"/>
      <c r="B7" s="137"/>
      <c r="C7" s="158">
        <v>67</v>
      </c>
      <c r="D7" s="304" t="s">
        <v>77</v>
      </c>
      <c r="E7" s="223" t="s">
        <v>111</v>
      </c>
      <c r="F7" s="247">
        <v>150</v>
      </c>
      <c r="G7" s="304"/>
      <c r="H7" s="23">
        <v>18.75</v>
      </c>
      <c r="I7" s="24">
        <v>19.5</v>
      </c>
      <c r="J7" s="25">
        <v>2.7</v>
      </c>
      <c r="K7" s="285">
        <v>261.45</v>
      </c>
      <c r="L7" s="23">
        <v>7.0000000000000007E-2</v>
      </c>
      <c r="M7" s="24">
        <v>0.61</v>
      </c>
      <c r="N7" s="24">
        <v>0.34</v>
      </c>
      <c r="O7" s="25">
        <v>2.25</v>
      </c>
      <c r="P7" s="411">
        <v>268.68</v>
      </c>
      <c r="Q7" s="24">
        <v>323.68</v>
      </c>
      <c r="R7" s="24">
        <v>23.86</v>
      </c>
      <c r="S7" s="69">
        <v>2.74</v>
      </c>
    </row>
    <row r="8" spans="1:19" s="20" customFormat="1" ht="39" customHeight="1" x14ac:dyDescent="0.3">
      <c r="A8" s="164"/>
      <c r="B8" s="137"/>
      <c r="C8" s="190">
        <v>100</v>
      </c>
      <c r="D8" s="367" t="s">
        <v>20</v>
      </c>
      <c r="E8" s="350" t="s">
        <v>117</v>
      </c>
      <c r="F8" s="290">
        <v>200</v>
      </c>
      <c r="G8" s="208"/>
      <c r="H8" s="21">
        <v>0.2</v>
      </c>
      <c r="I8" s="17">
        <v>0</v>
      </c>
      <c r="J8" s="22">
        <v>15.56</v>
      </c>
      <c r="K8" s="282">
        <v>63.2</v>
      </c>
      <c r="L8" s="352">
        <v>0</v>
      </c>
      <c r="M8" s="17">
        <v>1.2</v>
      </c>
      <c r="N8" s="17">
        <v>0</v>
      </c>
      <c r="O8" s="60">
        <v>0.06</v>
      </c>
      <c r="P8" s="21">
        <v>6.9</v>
      </c>
      <c r="Q8" s="17">
        <v>5.22</v>
      </c>
      <c r="R8" s="17">
        <v>5.24</v>
      </c>
      <c r="S8" s="60">
        <v>0.04</v>
      </c>
    </row>
    <row r="9" spans="1:19" s="20" customFormat="1" ht="39" customHeight="1" x14ac:dyDescent="0.3">
      <c r="A9" s="164"/>
      <c r="B9" s="137"/>
      <c r="C9" s="157">
        <v>121</v>
      </c>
      <c r="D9" s="357" t="s">
        <v>59</v>
      </c>
      <c r="E9" s="319" t="s">
        <v>59</v>
      </c>
      <c r="F9" s="291">
        <v>30</v>
      </c>
      <c r="G9" s="206"/>
      <c r="H9" s="21">
        <v>2.16</v>
      </c>
      <c r="I9" s="17">
        <v>0.81</v>
      </c>
      <c r="J9" s="22">
        <v>14.73</v>
      </c>
      <c r="K9" s="282">
        <v>75.66</v>
      </c>
      <c r="L9" s="21">
        <v>0.04</v>
      </c>
      <c r="M9" s="17">
        <v>0</v>
      </c>
      <c r="N9" s="17">
        <v>0</v>
      </c>
      <c r="O9" s="22">
        <v>0.51</v>
      </c>
      <c r="P9" s="352">
        <v>7.5</v>
      </c>
      <c r="Q9" s="17">
        <v>24.6</v>
      </c>
      <c r="R9" s="17">
        <v>9.9</v>
      </c>
      <c r="S9" s="60">
        <v>0.45</v>
      </c>
    </row>
    <row r="10" spans="1:19" s="20" customFormat="1" ht="39" customHeight="1" x14ac:dyDescent="0.3">
      <c r="A10" s="164"/>
      <c r="B10" s="137"/>
      <c r="C10" s="157">
        <v>120</v>
      </c>
      <c r="D10" s="221" t="s">
        <v>16</v>
      </c>
      <c r="E10" s="222" t="s">
        <v>55</v>
      </c>
      <c r="F10" s="248">
        <v>20</v>
      </c>
      <c r="G10" s="206"/>
      <c r="H10" s="21">
        <v>1.1399999999999999</v>
      </c>
      <c r="I10" s="17">
        <v>0.22</v>
      </c>
      <c r="J10" s="22">
        <v>7.44</v>
      </c>
      <c r="K10" s="283">
        <v>36.26</v>
      </c>
      <c r="L10" s="21">
        <v>0.02</v>
      </c>
      <c r="M10" s="17">
        <v>0.08</v>
      </c>
      <c r="N10" s="17">
        <v>0</v>
      </c>
      <c r="O10" s="22">
        <v>0.06</v>
      </c>
      <c r="P10" s="352">
        <v>6.8</v>
      </c>
      <c r="Q10" s="17">
        <v>24</v>
      </c>
      <c r="R10" s="17">
        <v>8.1999999999999993</v>
      </c>
      <c r="S10" s="60">
        <v>0.46</v>
      </c>
    </row>
    <row r="11" spans="1:19" s="20" customFormat="1" ht="39" customHeight="1" x14ac:dyDescent="0.3">
      <c r="A11" s="164"/>
      <c r="B11" s="137"/>
      <c r="C11" s="621"/>
      <c r="D11" s="367"/>
      <c r="E11" s="480" t="s">
        <v>24</v>
      </c>
      <c r="F11" s="695">
        <f>SUM(F6:F10)</f>
        <v>550</v>
      </c>
      <c r="G11" s="208"/>
      <c r="H11" s="530">
        <f t="shared" ref="H11:S11" si="0">SUM(H6:H10)</f>
        <v>23.6</v>
      </c>
      <c r="I11" s="38">
        <f t="shared" si="0"/>
        <v>20.529999999999998</v>
      </c>
      <c r="J11" s="533">
        <f t="shared" si="0"/>
        <v>53.33</v>
      </c>
      <c r="K11" s="536">
        <f t="shared" si="0"/>
        <v>493.56999999999994</v>
      </c>
      <c r="L11" s="530">
        <f t="shared" si="0"/>
        <v>0.22</v>
      </c>
      <c r="M11" s="38">
        <f t="shared" si="0"/>
        <v>58.89</v>
      </c>
      <c r="N11" s="38">
        <f t="shared" si="0"/>
        <v>0.43000000000000005</v>
      </c>
      <c r="O11" s="533">
        <f t="shared" si="0"/>
        <v>2.8800000000000003</v>
      </c>
      <c r="P11" s="538">
        <f t="shared" si="0"/>
        <v>342.38</v>
      </c>
      <c r="Q11" s="38">
        <f t="shared" si="0"/>
        <v>403.00000000000006</v>
      </c>
      <c r="R11" s="38">
        <f t="shared" si="0"/>
        <v>63.7</v>
      </c>
      <c r="S11" s="519">
        <f t="shared" si="0"/>
        <v>3.8400000000000003</v>
      </c>
    </row>
    <row r="12" spans="1:19" s="20" customFormat="1" ht="39" customHeight="1" thickBot="1" x14ac:dyDescent="0.35">
      <c r="A12" s="522"/>
      <c r="B12" s="601"/>
      <c r="C12" s="529"/>
      <c r="D12" s="617"/>
      <c r="E12" s="481" t="s">
        <v>25</v>
      </c>
      <c r="F12" s="882"/>
      <c r="G12" s="526"/>
      <c r="H12" s="531"/>
      <c r="I12" s="520"/>
      <c r="J12" s="534"/>
      <c r="K12" s="537">
        <f>K11/23.5</f>
        <v>21.002978723404251</v>
      </c>
      <c r="L12" s="531"/>
      <c r="M12" s="520"/>
      <c r="N12" s="520"/>
      <c r="O12" s="534"/>
      <c r="P12" s="539"/>
      <c r="Q12" s="520"/>
      <c r="R12" s="520"/>
      <c r="S12" s="521"/>
    </row>
    <row r="13" spans="1:19" s="20" customFormat="1" ht="39" customHeight="1" x14ac:dyDescent="0.3">
      <c r="A13" s="218" t="s">
        <v>7</v>
      </c>
      <c r="B13" s="650"/>
      <c r="C13" s="651">
        <v>135</v>
      </c>
      <c r="D13" s="644" t="s">
        <v>23</v>
      </c>
      <c r="E13" s="873" t="s">
        <v>64</v>
      </c>
      <c r="F13" s="883">
        <v>60</v>
      </c>
      <c r="G13" s="656"/>
      <c r="H13" s="568">
        <v>1.2</v>
      </c>
      <c r="I13" s="73">
        <v>5.4</v>
      </c>
      <c r="J13" s="645">
        <v>5.16</v>
      </c>
      <c r="K13" s="652">
        <v>73.2</v>
      </c>
      <c r="L13" s="568">
        <v>0.01</v>
      </c>
      <c r="M13" s="73">
        <v>4.2</v>
      </c>
      <c r="N13" s="73">
        <v>0.55000000000000004</v>
      </c>
      <c r="O13" s="645">
        <v>0</v>
      </c>
      <c r="P13" s="564">
        <v>24.6</v>
      </c>
      <c r="Q13" s="73">
        <v>40.200000000000003</v>
      </c>
      <c r="R13" s="73">
        <v>21</v>
      </c>
      <c r="S13" s="74">
        <v>4.2</v>
      </c>
    </row>
    <row r="14" spans="1:19" s="20" customFormat="1" ht="39" customHeight="1" x14ac:dyDescent="0.3">
      <c r="A14" s="164"/>
      <c r="B14" s="216"/>
      <c r="C14" s="247">
        <v>33</v>
      </c>
      <c r="D14" s="304" t="s">
        <v>9</v>
      </c>
      <c r="E14" s="874" t="s">
        <v>74</v>
      </c>
      <c r="F14" s="274">
        <v>200</v>
      </c>
      <c r="G14" s="220"/>
      <c r="H14" s="310">
        <v>6.4</v>
      </c>
      <c r="I14" s="133">
        <v>6.2</v>
      </c>
      <c r="J14" s="134">
        <v>12.2</v>
      </c>
      <c r="K14" s="312">
        <v>130.6</v>
      </c>
      <c r="L14" s="310">
        <v>0.08</v>
      </c>
      <c r="M14" s="133">
        <v>6.8</v>
      </c>
      <c r="N14" s="133">
        <v>0</v>
      </c>
      <c r="O14" s="134">
        <v>1</v>
      </c>
      <c r="P14" s="363">
        <v>36.799999999999997</v>
      </c>
      <c r="Q14" s="133">
        <v>76.2</v>
      </c>
      <c r="R14" s="133">
        <v>23.2</v>
      </c>
      <c r="S14" s="309">
        <v>0.8</v>
      </c>
    </row>
    <row r="15" spans="1:19" s="20" customFormat="1" ht="39" customHeight="1" x14ac:dyDescent="0.3">
      <c r="A15" s="166"/>
      <c r="B15" s="236" t="s">
        <v>99</v>
      </c>
      <c r="C15" s="276">
        <v>42</v>
      </c>
      <c r="D15" s="347" t="s">
        <v>10</v>
      </c>
      <c r="E15" s="875" t="s">
        <v>165</v>
      </c>
      <c r="F15" s="552">
        <v>90</v>
      </c>
      <c r="G15" s="234"/>
      <c r="H15" s="742">
        <v>18.7</v>
      </c>
      <c r="I15" s="739">
        <v>19.2</v>
      </c>
      <c r="J15" s="805">
        <v>7.5</v>
      </c>
      <c r="K15" s="619">
        <v>278.27999999999997</v>
      </c>
      <c r="L15" s="742">
        <v>7.0000000000000007E-2</v>
      </c>
      <c r="M15" s="739">
        <v>1.36</v>
      </c>
      <c r="N15" s="739">
        <v>0</v>
      </c>
      <c r="O15" s="805">
        <v>0.26</v>
      </c>
      <c r="P15" s="738">
        <v>25.02</v>
      </c>
      <c r="Q15" s="739">
        <v>174.5</v>
      </c>
      <c r="R15" s="739">
        <v>21.92</v>
      </c>
      <c r="S15" s="740">
        <v>2.04</v>
      </c>
    </row>
    <row r="16" spans="1:19" s="20" customFormat="1" ht="39" customHeight="1" x14ac:dyDescent="0.3">
      <c r="A16" s="166"/>
      <c r="B16" s="872" t="s">
        <v>101</v>
      </c>
      <c r="C16" s="270">
        <v>126</v>
      </c>
      <c r="D16" s="555" t="s">
        <v>10</v>
      </c>
      <c r="E16" s="885" t="s">
        <v>213</v>
      </c>
      <c r="F16" s="553">
        <v>90</v>
      </c>
      <c r="G16" s="244"/>
      <c r="H16" s="561">
        <v>16.649999999999999</v>
      </c>
      <c r="I16" s="83">
        <v>8.01</v>
      </c>
      <c r="J16" s="83">
        <v>4.8600000000000003</v>
      </c>
      <c r="K16" s="84">
        <v>168.75</v>
      </c>
      <c r="L16" s="561">
        <v>0.15</v>
      </c>
      <c r="M16" s="83">
        <v>2</v>
      </c>
      <c r="N16" s="83">
        <v>1.89</v>
      </c>
      <c r="O16" s="83">
        <v>1.1100000000000001</v>
      </c>
      <c r="P16" s="83">
        <v>41.45</v>
      </c>
      <c r="Q16" s="83">
        <v>314</v>
      </c>
      <c r="R16" s="83">
        <v>66.489999999999995</v>
      </c>
      <c r="S16" s="125">
        <v>5.3</v>
      </c>
    </row>
    <row r="17" spans="1:19" s="20" customFormat="1" ht="48" customHeight="1" x14ac:dyDescent="0.3">
      <c r="A17" s="166"/>
      <c r="B17" s="783" t="s">
        <v>99</v>
      </c>
      <c r="C17" s="276">
        <v>517</v>
      </c>
      <c r="D17" s="347" t="s">
        <v>79</v>
      </c>
      <c r="E17" s="721" t="s">
        <v>187</v>
      </c>
      <c r="F17" s="269">
        <v>150</v>
      </c>
      <c r="G17" s="234"/>
      <c r="H17" s="742">
        <v>3.01</v>
      </c>
      <c r="I17" s="739">
        <v>10.51</v>
      </c>
      <c r="J17" s="805">
        <v>20.88</v>
      </c>
      <c r="K17" s="619">
        <v>192</v>
      </c>
      <c r="L17" s="742">
        <v>0.13</v>
      </c>
      <c r="M17" s="739">
        <v>21.91</v>
      </c>
      <c r="N17" s="739">
        <v>0.01</v>
      </c>
      <c r="O17" s="805">
        <v>0.43</v>
      </c>
      <c r="P17" s="738">
        <v>23.55</v>
      </c>
      <c r="Q17" s="739">
        <v>78.73</v>
      </c>
      <c r="R17" s="739">
        <v>31.5</v>
      </c>
      <c r="S17" s="740">
        <v>1.32</v>
      </c>
    </row>
    <row r="18" spans="1:19" s="20" customFormat="1" ht="48" customHeight="1" x14ac:dyDescent="0.3">
      <c r="A18" s="166"/>
      <c r="B18" s="759" t="s">
        <v>101</v>
      </c>
      <c r="C18" s="760">
        <v>22</v>
      </c>
      <c r="D18" s="348" t="s">
        <v>79</v>
      </c>
      <c r="E18" s="472" t="s">
        <v>206</v>
      </c>
      <c r="F18" s="244">
        <v>150</v>
      </c>
      <c r="G18" s="277"/>
      <c r="H18" s="561">
        <v>2.4</v>
      </c>
      <c r="I18" s="83">
        <v>6.9</v>
      </c>
      <c r="J18" s="83">
        <v>14.1</v>
      </c>
      <c r="K18" s="890">
        <v>128.85</v>
      </c>
      <c r="L18" s="561">
        <v>0.09</v>
      </c>
      <c r="M18" s="83">
        <v>21.27</v>
      </c>
      <c r="N18" s="83">
        <v>0</v>
      </c>
      <c r="O18" s="125">
        <v>1.05</v>
      </c>
      <c r="P18" s="561">
        <v>47.32</v>
      </c>
      <c r="Q18" s="83">
        <v>66.88</v>
      </c>
      <c r="R18" s="83">
        <v>29.41</v>
      </c>
      <c r="S18" s="125">
        <v>1.08</v>
      </c>
    </row>
    <row r="19" spans="1:19" s="20" customFormat="1" ht="39" customHeight="1" x14ac:dyDescent="0.3">
      <c r="A19" s="166"/>
      <c r="B19" s="165"/>
      <c r="C19" s="247">
        <v>156</v>
      </c>
      <c r="D19" s="304" t="s">
        <v>20</v>
      </c>
      <c r="E19" s="874" t="s">
        <v>190</v>
      </c>
      <c r="F19" s="274">
        <v>200</v>
      </c>
      <c r="G19" s="220"/>
      <c r="H19" s="23">
        <v>0.26</v>
      </c>
      <c r="I19" s="24">
        <v>0.12</v>
      </c>
      <c r="J19" s="25">
        <v>16.22</v>
      </c>
      <c r="K19" s="285">
        <v>67.599999999999994</v>
      </c>
      <c r="L19" s="23">
        <v>0.02</v>
      </c>
      <c r="M19" s="24">
        <v>6.2</v>
      </c>
      <c r="N19" s="24">
        <v>0</v>
      </c>
      <c r="O19" s="25">
        <v>0.18</v>
      </c>
      <c r="P19" s="411">
        <v>10.78</v>
      </c>
      <c r="Q19" s="24">
        <v>6.72</v>
      </c>
      <c r="R19" s="24">
        <v>4.62</v>
      </c>
      <c r="S19" s="69">
        <v>0.34</v>
      </c>
    </row>
    <row r="20" spans="1:19" s="20" customFormat="1" ht="29.25" customHeight="1" x14ac:dyDescent="0.3">
      <c r="A20" s="166"/>
      <c r="B20" s="165"/>
      <c r="C20" s="653">
        <v>119</v>
      </c>
      <c r="D20" s="304" t="s">
        <v>15</v>
      </c>
      <c r="E20" s="876" t="s">
        <v>67</v>
      </c>
      <c r="F20" s="207">
        <v>30</v>
      </c>
      <c r="G20" s="220"/>
      <c r="H20" s="23">
        <v>2.13</v>
      </c>
      <c r="I20" s="24">
        <v>0.21</v>
      </c>
      <c r="J20" s="25">
        <v>13.26</v>
      </c>
      <c r="K20" s="409">
        <v>72</v>
      </c>
      <c r="L20" s="23">
        <v>0.03</v>
      </c>
      <c r="M20" s="24">
        <v>0</v>
      </c>
      <c r="N20" s="24">
        <v>0</v>
      </c>
      <c r="O20" s="25">
        <v>0.05</v>
      </c>
      <c r="P20" s="411">
        <v>11.1</v>
      </c>
      <c r="Q20" s="24">
        <v>65.400000000000006</v>
      </c>
      <c r="R20" s="24">
        <v>19.5</v>
      </c>
      <c r="S20" s="69">
        <v>0.84</v>
      </c>
    </row>
    <row r="21" spans="1:19" s="20" customFormat="1" ht="39" customHeight="1" x14ac:dyDescent="0.3">
      <c r="A21" s="166"/>
      <c r="B21" s="165"/>
      <c r="C21" s="247">
        <v>120</v>
      </c>
      <c r="D21" s="304" t="s">
        <v>16</v>
      </c>
      <c r="E21" s="876" t="s">
        <v>55</v>
      </c>
      <c r="F21" s="207">
        <v>20</v>
      </c>
      <c r="G21" s="220"/>
      <c r="H21" s="23">
        <v>1.1399999999999999</v>
      </c>
      <c r="I21" s="24">
        <v>0.22</v>
      </c>
      <c r="J21" s="25">
        <v>7.44</v>
      </c>
      <c r="K21" s="409">
        <v>36.26</v>
      </c>
      <c r="L21" s="23">
        <v>0.02</v>
      </c>
      <c r="M21" s="24">
        <v>0.08</v>
      </c>
      <c r="N21" s="24">
        <v>0</v>
      </c>
      <c r="O21" s="25">
        <v>0.06</v>
      </c>
      <c r="P21" s="411">
        <v>6.8</v>
      </c>
      <c r="Q21" s="24">
        <v>24</v>
      </c>
      <c r="R21" s="24">
        <v>8.1999999999999993</v>
      </c>
      <c r="S21" s="69">
        <v>0.46</v>
      </c>
    </row>
    <row r="22" spans="1:19" s="20" customFormat="1" ht="39" customHeight="1" x14ac:dyDescent="0.3">
      <c r="A22" s="166"/>
      <c r="B22" s="236" t="s">
        <v>99</v>
      </c>
      <c r="C22" s="854"/>
      <c r="D22" s="349"/>
      <c r="E22" s="877" t="s">
        <v>24</v>
      </c>
      <c r="F22" s="445">
        <f>F13+F14+F15+F17+F19+F20+F21</f>
        <v>750</v>
      </c>
      <c r="G22" s="445"/>
      <c r="H22" s="445">
        <f t="shared" ref="H22:S22" si="1">H13+H14+H15+H17+H19+H20+H21</f>
        <v>32.840000000000003</v>
      </c>
      <c r="I22" s="445">
        <f t="shared" si="1"/>
        <v>41.86</v>
      </c>
      <c r="J22" s="445">
        <f t="shared" si="1"/>
        <v>82.66</v>
      </c>
      <c r="K22" s="445">
        <f t="shared" si="1"/>
        <v>849.93999999999994</v>
      </c>
      <c r="L22" s="445">
        <f t="shared" si="1"/>
        <v>0.3600000000000001</v>
      </c>
      <c r="M22" s="445">
        <f t="shared" si="1"/>
        <v>40.549999999999997</v>
      </c>
      <c r="N22" s="445">
        <f t="shared" si="1"/>
        <v>0.56000000000000005</v>
      </c>
      <c r="O22" s="445">
        <f t="shared" si="1"/>
        <v>1.98</v>
      </c>
      <c r="P22" s="445">
        <f t="shared" si="1"/>
        <v>138.65</v>
      </c>
      <c r="Q22" s="445">
        <f t="shared" si="1"/>
        <v>465.75</v>
      </c>
      <c r="R22" s="445">
        <f t="shared" si="1"/>
        <v>129.94</v>
      </c>
      <c r="S22" s="445">
        <f t="shared" si="1"/>
        <v>10</v>
      </c>
    </row>
    <row r="23" spans="1:19" s="20" customFormat="1" ht="39" customHeight="1" x14ac:dyDescent="0.3">
      <c r="A23" s="166"/>
      <c r="B23" s="824" t="s">
        <v>101</v>
      </c>
      <c r="C23" s="855"/>
      <c r="D23" s="620"/>
      <c r="E23" s="878" t="s">
        <v>24</v>
      </c>
      <c r="F23" s="443">
        <f>F13+F14+F16+F18+F19+F20+F21</f>
        <v>750</v>
      </c>
      <c r="G23" s="443"/>
      <c r="H23" s="443">
        <f t="shared" ref="H23:S23" si="2">H13+H14+H16+H18+H19+H20+H21</f>
        <v>30.18</v>
      </c>
      <c r="I23" s="443">
        <f t="shared" si="2"/>
        <v>27.06</v>
      </c>
      <c r="J23" s="443">
        <f t="shared" si="2"/>
        <v>73.239999999999995</v>
      </c>
      <c r="K23" s="443">
        <f t="shared" si="2"/>
        <v>677.26</v>
      </c>
      <c r="L23" s="443">
        <f t="shared" si="2"/>
        <v>0.4</v>
      </c>
      <c r="M23" s="443">
        <f t="shared" si="2"/>
        <v>40.549999999999997</v>
      </c>
      <c r="N23" s="443">
        <f t="shared" si="2"/>
        <v>2.44</v>
      </c>
      <c r="O23" s="443">
        <f t="shared" si="2"/>
        <v>3.45</v>
      </c>
      <c r="P23" s="443">
        <f t="shared" si="2"/>
        <v>178.85</v>
      </c>
      <c r="Q23" s="443">
        <f t="shared" si="2"/>
        <v>593.4</v>
      </c>
      <c r="R23" s="443">
        <f t="shared" si="2"/>
        <v>172.42</v>
      </c>
      <c r="S23" s="443">
        <f t="shared" si="2"/>
        <v>13.020000000000001</v>
      </c>
    </row>
    <row r="24" spans="1:19" s="20" customFormat="1" ht="39" customHeight="1" x14ac:dyDescent="0.3">
      <c r="A24" s="166"/>
      <c r="B24" s="807" t="s">
        <v>99</v>
      </c>
      <c r="C24" s="856"/>
      <c r="D24" s="618"/>
      <c r="E24" s="879" t="s">
        <v>25</v>
      </c>
      <c r="F24" s="445"/>
      <c r="G24" s="881"/>
      <c r="H24" s="853"/>
      <c r="I24" s="844"/>
      <c r="J24" s="846"/>
      <c r="K24" s="775">
        <f>K22/23.5</f>
        <v>36.167659574468082</v>
      </c>
      <c r="L24" s="853"/>
      <c r="M24" s="844"/>
      <c r="N24" s="844"/>
      <c r="O24" s="846"/>
      <c r="P24" s="843"/>
      <c r="Q24" s="844"/>
      <c r="R24" s="844"/>
      <c r="S24" s="845"/>
    </row>
    <row r="25" spans="1:19" s="20" customFormat="1" ht="39" customHeight="1" thickBot="1" x14ac:dyDescent="0.35">
      <c r="A25" s="383"/>
      <c r="B25" s="810" t="s">
        <v>101</v>
      </c>
      <c r="C25" s="857"/>
      <c r="D25" s="344"/>
      <c r="E25" s="880" t="s">
        <v>25</v>
      </c>
      <c r="F25" s="884"/>
      <c r="G25" s="811"/>
      <c r="H25" s="770"/>
      <c r="I25" s="711"/>
      <c r="J25" s="769"/>
      <c r="K25" s="713">
        <f>K23/23.5</f>
        <v>28.819574468085104</v>
      </c>
      <c r="L25" s="770"/>
      <c r="M25" s="711"/>
      <c r="N25" s="711"/>
      <c r="O25" s="769"/>
      <c r="P25" s="710"/>
      <c r="Q25" s="711"/>
      <c r="R25" s="711"/>
      <c r="S25" s="712"/>
    </row>
    <row r="26" spans="1:19" x14ac:dyDescent="0.3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19" ht="18" x14ac:dyDescent="0.3">
      <c r="D27" s="11"/>
      <c r="E27" s="30"/>
      <c r="F27" s="31"/>
      <c r="G27" s="11"/>
      <c r="H27" s="11"/>
      <c r="I27" s="11"/>
      <c r="J27" s="11"/>
    </row>
    <row r="28" spans="1:19" ht="18" x14ac:dyDescent="0.3">
      <c r="D28" s="11"/>
      <c r="E28" s="30"/>
      <c r="F28" s="31"/>
      <c r="G28" s="11"/>
      <c r="H28" s="11"/>
      <c r="I28" s="11"/>
      <c r="J28" s="11"/>
    </row>
    <row r="29" spans="1:19" ht="18" x14ac:dyDescent="0.3">
      <c r="D29" s="11"/>
      <c r="E29" s="30"/>
      <c r="F29" s="31"/>
      <c r="G29" s="11"/>
      <c r="H29" s="11"/>
      <c r="I29" s="11"/>
      <c r="J29" s="11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70" zoomScaleNormal="70" workbookViewId="0">
      <selection activeCell="E17" sqref="E17"/>
    </sheetView>
  </sheetViews>
  <sheetFormatPr defaultRowHeight="14.4" x14ac:dyDescent="0.3"/>
  <cols>
    <col min="1" max="1" width="16.88671875" customWidth="1"/>
    <col min="2" max="2" width="10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4.88671875" customWidth="1"/>
    <col min="8" max="8" width="12.44140625" customWidth="1"/>
    <col min="9" max="9" width="11.33203125" customWidth="1"/>
    <col min="10" max="10" width="12.88671875" customWidth="1"/>
    <col min="11" max="11" width="20" customWidth="1"/>
    <col min="12" max="12" width="11.33203125" customWidth="1"/>
  </cols>
  <sheetData>
    <row r="2" spans="1:23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24</v>
      </c>
      <c r="H2" s="6"/>
      <c r="K2" s="8"/>
      <c r="L2" s="7"/>
      <c r="M2" s="1"/>
      <c r="N2" s="2"/>
    </row>
    <row r="3" spans="1:23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3" s="20" customFormat="1" ht="21.75" customHeight="1" x14ac:dyDescent="0.3">
      <c r="A4" s="214"/>
      <c r="B4" s="214"/>
      <c r="C4" s="635" t="s">
        <v>45</v>
      </c>
      <c r="D4" s="198"/>
      <c r="E4" s="233"/>
      <c r="F4" s="635"/>
      <c r="G4" s="637"/>
      <c r="H4" s="376" t="s">
        <v>26</v>
      </c>
      <c r="I4" s="108"/>
      <c r="J4" s="377"/>
      <c r="K4" s="494" t="s">
        <v>27</v>
      </c>
      <c r="L4" s="1041" t="s">
        <v>28</v>
      </c>
      <c r="M4" s="1042"/>
      <c r="N4" s="1042"/>
      <c r="O4" s="1043"/>
      <c r="P4" s="1041" t="s">
        <v>29</v>
      </c>
      <c r="Q4" s="1044"/>
      <c r="R4" s="1044"/>
      <c r="S4" s="1045"/>
    </row>
    <row r="5" spans="1:23" s="20" customFormat="1" ht="38.25" customHeight="1" thickBot="1" x14ac:dyDescent="0.35">
      <c r="A5" s="215" t="s">
        <v>0</v>
      </c>
      <c r="B5" s="215"/>
      <c r="C5" s="195" t="s">
        <v>46</v>
      </c>
      <c r="D5" s="136" t="s">
        <v>47</v>
      </c>
      <c r="E5" s="163" t="s">
        <v>44</v>
      </c>
      <c r="F5" s="195" t="s">
        <v>30</v>
      </c>
      <c r="G5" s="163" t="s">
        <v>43</v>
      </c>
      <c r="H5" s="892" t="s">
        <v>31</v>
      </c>
      <c r="I5" s="685" t="s">
        <v>32</v>
      </c>
      <c r="J5" s="686" t="s">
        <v>33</v>
      </c>
      <c r="K5" s="495" t="s">
        <v>34</v>
      </c>
      <c r="L5" s="892" t="s">
        <v>35</v>
      </c>
      <c r="M5" s="685" t="s">
        <v>36</v>
      </c>
      <c r="N5" s="685" t="s">
        <v>37</v>
      </c>
      <c r="O5" s="686" t="s">
        <v>38</v>
      </c>
      <c r="P5" s="892" t="s">
        <v>39</v>
      </c>
      <c r="Q5" s="685" t="s">
        <v>40</v>
      </c>
      <c r="R5" s="685" t="s">
        <v>41</v>
      </c>
      <c r="S5" s="686" t="s">
        <v>42</v>
      </c>
    </row>
    <row r="6" spans="1:23" s="20" customFormat="1" ht="39" customHeight="1" x14ac:dyDescent="0.3">
      <c r="A6" s="218" t="s">
        <v>6</v>
      </c>
      <c r="B6" s="676"/>
      <c r="C6" s="928">
        <v>13</v>
      </c>
      <c r="D6" s="929" t="s">
        <v>23</v>
      </c>
      <c r="E6" s="930" t="s">
        <v>73</v>
      </c>
      <c r="F6" s="651">
        <v>60</v>
      </c>
      <c r="G6" s="972"/>
      <c r="H6" s="973">
        <v>1.2</v>
      </c>
      <c r="I6" s="974">
        <v>4.26</v>
      </c>
      <c r="J6" s="975">
        <v>6.18</v>
      </c>
      <c r="K6" s="931">
        <v>67.92</v>
      </c>
      <c r="L6" s="973">
        <v>0.03</v>
      </c>
      <c r="M6" s="974">
        <v>7.44</v>
      </c>
      <c r="N6" s="974">
        <v>0</v>
      </c>
      <c r="O6" s="976">
        <v>2.23</v>
      </c>
      <c r="P6" s="973">
        <v>24.87</v>
      </c>
      <c r="Q6" s="974">
        <v>42.98</v>
      </c>
      <c r="R6" s="974">
        <v>26.03</v>
      </c>
      <c r="S6" s="975">
        <v>0.76</v>
      </c>
    </row>
    <row r="7" spans="1:23" s="20" customFormat="1" ht="39" customHeight="1" x14ac:dyDescent="0.3">
      <c r="A7" s="164"/>
      <c r="B7" s="237"/>
      <c r="C7" s="158">
        <v>89</v>
      </c>
      <c r="D7" s="304" t="s">
        <v>10</v>
      </c>
      <c r="E7" s="607" t="s">
        <v>167</v>
      </c>
      <c r="F7" s="820">
        <v>90</v>
      </c>
      <c r="G7" s="247"/>
      <c r="H7" s="932">
        <v>16.920000000000002</v>
      </c>
      <c r="I7" s="933">
        <v>6.39</v>
      </c>
      <c r="J7" s="934">
        <v>3.42</v>
      </c>
      <c r="K7" s="935">
        <v>138.78</v>
      </c>
      <c r="L7" s="932">
        <v>0.05</v>
      </c>
      <c r="M7" s="933">
        <v>1.01</v>
      </c>
      <c r="N7" s="933">
        <v>0</v>
      </c>
      <c r="O7" s="977">
        <v>0.34</v>
      </c>
      <c r="P7" s="932">
        <v>17.03</v>
      </c>
      <c r="Q7" s="933">
        <v>127.11</v>
      </c>
      <c r="R7" s="933">
        <v>23.09</v>
      </c>
      <c r="S7" s="934">
        <v>1.3</v>
      </c>
    </row>
    <row r="8" spans="1:23" s="20" customFormat="1" ht="39" customHeight="1" x14ac:dyDescent="0.3">
      <c r="A8" s="164"/>
      <c r="B8" s="138"/>
      <c r="C8" s="158">
        <v>65</v>
      </c>
      <c r="D8" s="304" t="s">
        <v>57</v>
      </c>
      <c r="E8" s="607" t="s">
        <v>63</v>
      </c>
      <c r="F8" s="820">
        <v>150</v>
      </c>
      <c r="G8" s="827"/>
      <c r="H8" s="932">
        <v>6.45</v>
      </c>
      <c r="I8" s="933">
        <v>4.05</v>
      </c>
      <c r="J8" s="934">
        <v>40.200000000000003</v>
      </c>
      <c r="K8" s="935">
        <v>223.65</v>
      </c>
      <c r="L8" s="932">
        <v>0.08</v>
      </c>
      <c r="M8" s="933">
        <v>0</v>
      </c>
      <c r="N8" s="933">
        <v>0</v>
      </c>
      <c r="O8" s="977">
        <v>2.0699999999999998</v>
      </c>
      <c r="P8" s="932">
        <v>13.05</v>
      </c>
      <c r="Q8" s="933">
        <v>58.34</v>
      </c>
      <c r="R8" s="933">
        <v>22.53</v>
      </c>
      <c r="S8" s="934">
        <v>1.25</v>
      </c>
    </row>
    <row r="9" spans="1:23" s="20" customFormat="1" ht="39" customHeight="1" x14ac:dyDescent="0.3">
      <c r="A9" s="164"/>
      <c r="B9" s="138"/>
      <c r="C9" s="158">
        <v>117</v>
      </c>
      <c r="D9" s="304" t="s">
        <v>78</v>
      </c>
      <c r="E9" s="458" t="s">
        <v>89</v>
      </c>
      <c r="F9" s="293">
        <v>200</v>
      </c>
      <c r="G9" s="247"/>
      <c r="H9" s="411">
        <v>0.4</v>
      </c>
      <c r="I9" s="24">
        <v>0.2</v>
      </c>
      <c r="J9" s="69">
        <v>19.8</v>
      </c>
      <c r="K9" s="410">
        <v>47.6</v>
      </c>
      <c r="L9" s="411">
        <v>0</v>
      </c>
      <c r="M9" s="24">
        <v>1.3</v>
      </c>
      <c r="N9" s="24">
        <v>0</v>
      </c>
      <c r="O9" s="25">
        <v>0</v>
      </c>
      <c r="P9" s="411">
        <v>15.64</v>
      </c>
      <c r="Q9" s="24">
        <v>8.8000000000000007</v>
      </c>
      <c r="R9" s="24">
        <v>4.72</v>
      </c>
      <c r="S9" s="69">
        <v>0.8</v>
      </c>
    </row>
    <row r="10" spans="1:23" s="20" customFormat="1" ht="39" customHeight="1" x14ac:dyDescent="0.3">
      <c r="A10" s="164"/>
      <c r="B10" s="138"/>
      <c r="C10" s="631">
        <v>119</v>
      </c>
      <c r="D10" s="304" t="s">
        <v>15</v>
      </c>
      <c r="E10" s="306" t="s">
        <v>67</v>
      </c>
      <c r="F10" s="247">
        <v>30</v>
      </c>
      <c r="G10" s="813"/>
      <c r="H10" s="411">
        <v>2.13</v>
      </c>
      <c r="I10" s="24">
        <v>0.21</v>
      </c>
      <c r="J10" s="69">
        <v>13.26</v>
      </c>
      <c r="K10" s="822">
        <v>72</v>
      </c>
      <c r="L10" s="411">
        <v>0.03</v>
      </c>
      <c r="M10" s="24">
        <v>0</v>
      </c>
      <c r="N10" s="24">
        <v>0</v>
      </c>
      <c r="O10" s="25">
        <v>0.05</v>
      </c>
      <c r="P10" s="411">
        <v>11.1</v>
      </c>
      <c r="Q10" s="24">
        <v>65.400000000000006</v>
      </c>
      <c r="R10" s="24">
        <v>19.5</v>
      </c>
      <c r="S10" s="69">
        <v>0.84</v>
      </c>
    </row>
    <row r="11" spans="1:23" s="20" customFormat="1" ht="39" customHeight="1" x14ac:dyDescent="0.3">
      <c r="A11" s="164"/>
      <c r="B11" s="138"/>
      <c r="C11" s="158">
        <v>120</v>
      </c>
      <c r="D11" s="304" t="s">
        <v>16</v>
      </c>
      <c r="E11" s="306" t="s">
        <v>22</v>
      </c>
      <c r="F11" s="247">
        <v>20</v>
      </c>
      <c r="G11" s="813"/>
      <c r="H11" s="411">
        <v>1.1399999999999999</v>
      </c>
      <c r="I11" s="24">
        <v>0.22</v>
      </c>
      <c r="J11" s="69">
        <v>7.44</v>
      </c>
      <c r="K11" s="822">
        <v>36.26</v>
      </c>
      <c r="L11" s="411">
        <v>0.02</v>
      </c>
      <c r="M11" s="24">
        <v>0.08</v>
      </c>
      <c r="N11" s="24">
        <v>0</v>
      </c>
      <c r="O11" s="25">
        <v>0.06</v>
      </c>
      <c r="P11" s="411">
        <v>6.8</v>
      </c>
      <c r="Q11" s="24">
        <v>24</v>
      </c>
      <c r="R11" s="24">
        <v>8.1999999999999993</v>
      </c>
      <c r="S11" s="69">
        <v>0.46</v>
      </c>
    </row>
    <row r="12" spans="1:23" s="20" customFormat="1" ht="39" customHeight="1" x14ac:dyDescent="0.3">
      <c r="A12" s="164"/>
      <c r="B12" s="237"/>
      <c r="C12" s="936"/>
      <c r="D12" s="937"/>
      <c r="E12" s="480" t="s">
        <v>24</v>
      </c>
      <c r="F12" s="247">
        <f t="shared" ref="F12:S12" si="0">F6+F7+F8+F9+F10+F11</f>
        <v>550</v>
      </c>
      <c r="G12" s="247">
        <f t="shared" si="0"/>
        <v>0</v>
      </c>
      <c r="H12" s="300">
        <f t="shared" si="0"/>
        <v>28.24</v>
      </c>
      <c r="I12" s="46">
        <f t="shared" si="0"/>
        <v>15.33</v>
      </c>
      <c r="J12" s="102">
        <f t="shared" si="0"/>
        <v>90.300000000000011</v>
      </c>
      <c r="K12" s="938">
        <f t="shared" si="0"/>
        <v>586.21</v>
      </c>
      <c r="L12" s="300">
        <f t="shared" si="0"/>
        <v>0.21</v>
      </c>
      <c r="M12" s="46">
        <f t="shared" si="0"/>
        <v>9.8300000000000018</v>
      </c>
      <c r="N12" s="46">
        <f t="shared" si="0"/>
        <v>0</v>
      </c>
      <c r="O12" s="399">
        <f t="shared" si="0"/>
        <v>4.7499999999999991</v>
      </c>
      <c r="P12" s="300">
        <f t="shared" si="0"/>
        <v>88.49</v>
      </c>
      <c r="Q12" s="46">
        <f t="shared" si="0"/>
        <v>326.63</v>
      </c>
      <c r="R12" s="46">
        <f t="shared" si="0"/>
        <v>104.07000000000001</v>
      </c>
      <c r="S12" s="102">
        <f t="shared" si="0"/>
        <v>5.41</v>
      </c>
    </row>
    <row r="13" spans="1:23" s="20" customFormat="1" ht="39" customHeight="1" thickBot="1" x14ac:dyDescent="0.35">
      <c r="A13" s="522"/>
      <c r="B13" s="237"/>
      <c r="C13" s="936"/>
      <c r="D13" s="205"/>
      <c r="E13" s="481" t="s">
        <v>25</v>
      </c>
      <c r="F13" s="294"/>
      <c r="G13" s="294"/>
      <c r="H13" s="359"/>
      <c r="I13" s="226"/>
      <c r="J13" s="227"/>
      <c r="K13" s="518">
        <f>K12/23.5</f>
        <v>24.945106382978725</v>
      </c>
      <c r="L13" s="359"/>
      <c r="M13" s="226"/>
      <c r="N13" s="226"/>
      <c r="O13" s="324"/>
      <c r="P13" s="359"/>
      <c r="Q13" s="226"/>
      <c r="R13" s="226"/>
      <c r="S13" s="227"/>
    </row>
    <row r="14" spans="1:23" s="20" customFormat="1" ht="39" customHeight="1" x14ac:dyDescent="0.3">
      <c r="A14" s="218" t="s">
        <v>7</v>
      </c>
      <c r="B14" s="139"/>
      <c r="C14" s="468">
        <v>172</v>
      </c>
      <c r="D14" s="646" t="s">
        <v>8</v>
      </c>
      <c r="E14" s="364" t="s">
        <v>196</v>
      </c>
      <c r="F14" s="694">
        <v>60</v>
      </c>
      <c r="G14" s="408"/>
      <c r="H14" s="378">
        <v>1.86</v>
      </c>
      <c r="I14" s="53">
        <v>0.12</v>
      </c>
      <c r="J14" s="323">
        <v>4.26</v>
      </c>
      <c r="K14" s="498">
        <v>24.6</v>
      </c>
      <c r="L14" s="378">
        <v>0.06</v>
      </c>
      <c r="M14" s="53">
        <v>6</v>
      </c>
      <c r="N14" s="53">
        <v>0.18</v>
      </c>
      <c r="O14" s="323">
        <v>0</v>
      </c>
      <c r="P14" s="378">
        <v>9.6</v>
      </c>
      <c r="Q14" s="53">
        <v>31.8</v>
      </c>
      <c r="R14" s="53">
        <v>12.6</v>
      </c>
      <c r="S14" s="323">
        <v>0.42</v>
      </c>
    </row>
    <row r="15" spans="1:23" s="20" customFormat="1" ht="39" customHeight="1" x14ac:dyDescent="0.3">
      <c r="A15" s="164"/>
      <c r="B15" s="137"/>
      <c r="C15" s="159">
        <v>170</v>
      </c>
      <c r="D15" s="367" t="s">
        <v>9</v>
      </c>
      <c r="E15" s="479" t="s">
        <v>191</v>
      </c>
      <c r="F15" s="422">
        <v>200</v>
      </c>
      <c r="G15" s="208"/>
      <c r="H15" s="353">
        <v>7.24</v>
      </c>
      <c r="I15" s="13">
        <v>8.9</v>
      </c>
      <c r="J15" s="65">
        <v>11.36</v>
      </c>
      <c r="K15" s="159">
        <v>155.80000000000001</v>
      </c>
      <c r="L15" s="353">
        <v>0.04</v>
      </c>
      <c r="M15" s="13">
        <v>4.76</v>
      </c>
      <c r="N15" s="13">
        <v>1.9</v>
      </c>
      <c r="O15" s="65">
        <v>1.48</v>
      </c>
      <c r="P15" s="353">
        <v>46.24</v>
      </c>
      <c r="Q15" s="13">
        <v>108.46</v>
      </c>
      <c r="R15" s="13">
        <v>26.42</v>
      </c>
      <c r="S15" s="65">
        <v>1.68</v>
      </c>
    </row>
    <row r="16" spans="1:23" s="20" customFormat="1" ht="39" customHeight="1" x14ac:dyDescent="0.3">
      <c r="A16" s="166"/>
      <c r="B16" s="237"/>
      <c r="C16" s="374">
        <v>148</v>
      </c>
      <c r="D16" s="304" t="s">
        <v>10</v>
      </c>
      <c r="E16" s="473" t="s">
        <v>168</v>
      </c>
      <c r="F16" s="423">
        <v>90</v>
      </c>
      <c r="G16" s="207"/>
      <c r="H16" s="352">
        <v>19.71</v>
      </c>
      <c r="I16" s="17">
        <v>15.75</v>
      </c>
      <c r="J16" s="60">
        <v>6.21</v>
      </c>
      <c r="K16" s="374">
        <v>245.34</v>
      </c>
      <c r="L16" s="352">
        <v>0.03</v>
      </c>
      <c r="M16" s="17">
        <v>2.4</v>
      </c>
      <c r="N16" s="17">
        <v>0</v>
      </c>
      <c r="O16" s="60">
        <v>2.9</v>
      </c>
      <c r="P16" s="352">
        <v>27.88</v>
      </c>
      <c r="Q16" s="17">
        <v>104.45</v>
      </c>
      <c r="R16" s="17">
        <v>17.88</v>
      </c>
      <c r="S16" s="60">
        <v>0.49</v>
      </c>
      <c r="T16" s="48"/>
      <c r="U16" s="48"/>
      <c r="V16" s="48"/>
      <c r="W16" s="48"/>
    </row>
    <row r="17" spans="1:23" s="20" customFormat="1" ht="39" customHeight="1" x14ac:dyDescent="0.3">
      <c r="A17" s="166"/>
      <c r="B17" s="237"/>
      <c r="C17" s="158">
        <v>227</v>
      </c>
      <c r="D17" s="304" t="s">
        <v>79</v>
      </c>
      <c r="E17" s="473" t="s">
        <v>217</v>
      </c>
      <c r="F17" s="423">
        <v>150</v>
      </c>
      <c r="G17" s="207"/>
      <c r="H17" s="363">
        <v>4.3499999999999996</v>
      </c>
      <c r="I17" s="133">
        <v>3.9</v>
      </c>
      <c r="J17" s="309">
        <v>20.399999999999999</v>
      </c>
      <c r="K17" s="631">
        <v>134.25</v>
      </c>
      <c r="L17" s="363">
        <v>0.12</v>
      </c>
      <c r="M17" s="133">
        <v>0</v>
      </c>
      <c r="N17" s="133">
        <v>0</v>
      </c>
      <c r="O17" s="309">
        <v>1.47</v>
      </c>
      <c r="P17" s="363">
        <v>7.92</v>
      </c>
      <c r="Q17" s="133">
        <v>109.87</v>
      </c>
      <c r="R17" s="133">
        <v>73.540000000000006</v>
      </c>
      <c r="S17" s="309">
        <v>2.46</v>
      </c>
      <c r="T17" s="48"/>
      <c r="U17" s="48"/>
      <c r="V17" s="48"/>
      <c r="W17" s="48"/>
    </row>
    <row r="18" spans="1:23" s="20" customFormat="1" ht="42.75" customHeight="1" x14ac:dyDescent="0.3">
      <c r="A18" s="166"/>
      <c r="B18" s="330"/>
      <c r="C18" s="197">
        <v>216</v>
      </c>
      <c r="D18" s="221" t="s">
        <v>20</v>
      </c>
      <c r="E18" s="358" t="s">
        <v>176</v>
      </c>
      <c r="F18" s="289">
        <v>200</v>
      </c>
      <c r="G18" s="221"/>
      <c r="H18" s="352">
        <v>0.26</v>
      </c>
      <c r="I18" s="17">
        <v>0</v>
      </c>
      <c r="J18" s="60">
        <v>15.46</v>
      </c>
      <c r="K18" s="375">
        <v>62</v>
      </c>
      <c r="L18" s="411">
        <v>0</v>
      </c>
      <c r="M18" s="24">
        <v>4.4000000000000004</v>
      </c>
      <c r="N18" s="24">
        <v>0</v>
      </c>
      <c r="O18" s="69">
        <v>0.32</v>
      </c>
      <c r="P18" s="411">
        <v>0.4</v>
      </c>
      <c r="Q18" s="24">
        <v>0</v>
      </c>
      <c r="R18" s="24">
        <v>0</v>
      </c>
      <c r="S18" s="69">
        <v>0.04</v>
      </c>
    </row>
    <row r="19" spans="1:23" s="20" customFormat="1" ht="34.5" customHeight="1" x14ac:dyDescent="0.3">
      <c r="A19" s="166"/>
      <c r="B19" s="330"/>
      <c r="C19" s="159">
        <v>119</v>
      </c>
      <c r="D19" s="221" t="s">
        <v>15</v>
      </c>
      <c r="E19" s="265" t="s">
        <v>67</v>
      </c>
      <c r="F19" s="248">
        <v>45</v>
      </c>
      <c r="G19" s="206"/>
      <c r="H19" s="352">
        <v>3.19</v>
      </c>
      <c r="I19" s="17">
        <v>0.31</v>
      </c>
      <c r="J19" s="60">
        <v>19.89</v>
      </c>
      <c r="K19" s="374">
        <v>108</v>
      </c>
      <c r="L19" s="352">
        <v>0.05</v>
      </c>
      <c r="M19" s="17">
        <v>0</v>
      </c>
      <c r="N19" s="17">
        <v>0</v>
      </c>
      <c r="O19" s="60">
        <v>0.08</v>
      </c>
      <c r="P19" s="352">
        <v>16.649999999999999</v>
      </c>
      <c r="Q19" s="17">
        <v>98.1</v>
      </c>
      <c r="R19" s="17">
        <v>29.25</v>
      </c>
      <c r="S19" s="295">
        <v>1.26</v>
      </c>
    </row>
    <row r="20" spans="1:23" s="20" customFormat="1" ht="39" customHeight="1" x14ac:dyDescent="0.3">
      <c r="A20" s="166"/>
      <c r="B20" s="330"/>
      <c r="C20" s="197">
        <v>120</v>
      </c>
      <c r="D20" s="221" t="s">
        <v>16</v>
      </c>
      <c r="E20" s="265" t="s">
        <v>55</v>
      </c>
      <c r="F20" s="248">
        <v>25</v>
      </c>
      <c r="G20" s="206"/>
      <c r="H20" s="352">
        <v>1.42</v>
      </c>
      <c r="I20" s="17">
        <v>0.27</v>
      </c>
      <c r="J20" s="60">
        <v>9.3000000000000007</v>
      </c>
      <c r="K20" s="374">
        <v>45.32</v>
      </c>
      <c r="L20" s="352">
        <v>0.02</v>
      </c>
      <c r="M20" s="17">
        <v>0.1</v>
      </c>
      <c r="N20" s="17">
        <v>0</v>
      </c>
      <c r="O20" s="60">
        <v>7.0000000000000007E-2</v>
      </c>
      <c r="P20" s="352">
        <v>8.5</v>
      </c>
      <c r="Q20" s="17">
        <v>30</v>
      </c>
      <c r="R20" s="17">
        <v>10.25</v>
      </c>
      <c r="S20" s="295">
        <v>0.56999999999999995</v>
      </c>
    </row>
    <row r="21" spans="1:23" s="48" customFormat="1" ht="39" customHeight="1" x14ac:dyDescent="0.3">
      <c r="A21" s="165"/>
      <c r="B21" s="237"/>
      <c r="C21" s="632"/>
      <c r="D21" s="327"/>
      <c r="E21" s="480" t="s">
        <v>24</v>
      </c>
      <c r="F21" s="623">
        <f>SUM(F14:F20)</f>
        <v>770</v>
      </c>
      <c r="G21" s="401"/>
      <c r="H21" s="300">
        <f t="shared" ref="H21:S21" si="1">SUM(H14:H20)</f>
        <v>38.03</v>
      </c>
      <c r="I21" s="46">
        <f t="shared" si="1"/>
        <v>29.249999999999996</v>
      </c>
      <c r="J21" s="102">
        <f t="shared" si="1"/>
        <v>86.88</v>
      </c>
      <c r="K21" s="623">
        <f>SUM(K14:K20)</f>
        <v>775.31000000000006</v>
      </c>
      <c r="L21" s="300">
        <f t="shared" si="1"/>
        <v>0.32</v>
      </c>
      <c r="M21" s="46">
        <f t="shared" si="1"/>
        <v>17.660000000000004</v>
      </c>
      <c r="N21" s="46">
        <f t="shared" si="1"/>
        <v>2.08</v>
      </c>
      <c r="O21" s="102">
        <f t="shared" si="1"/>
        <v>6.32</v>
      </c>
      <c r="P21" s="300">
        <f t="shared" si="1"/>
        <v>117.19</v>
      </c>
      <c r="Q21" s="46">
        <f t="shared" si="1"/>
        <v>482.67999999999995</v>
      </c>
      <c r="R21" s="46">
        <f t="shared" si="1"/>
        <v>169.94</v>
      </c>
      <c r="S21" s="102">
        <f t="shared" si="1"/>
        <v>6.92</v>
      </c>
    </row>
    <row r="22" spans="1:23" s="48" customFormat="1" ht="39" customHeight="1" thickBot="1" x14ac:dyDescent="0.35">
      <c r="A22" s="219"/>
      <c r="B22" s="361"/>
      <c r="C22" s="381"/>
      <c r="D22" s="205"/>
      <c r="E22" s="481" t="s">
        <v>25</v>
      </c>
      <c r="F22" s="321"/>
      <c r="G22" s="205"/>
      <c r="H22" s="624"/>
      <c r="I22" s="625"/>
      <c r="J22" s="626"/>
      <c r="K22" s="673">
        <f>K21/23.5</f>
        <v>32.991914893617022</v>
      </c>
      <c r="L22" s="624"/>
      <c r="M22" s="625"/>
      <c r="N22" s="625"/>
      <c r="O22" s="626"/>
      <c r="P22" s="624"/>
      <c r="Q22" s="625"/>
      <c r="R22" s="625"/>
      <c r="S22" s="626"/>
    </row>
    <row r="23" spans="1:23" x14ac:dyDescent="0.3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3" ht="18" x14ac:dyDescent="0.3">
      <c r="D24" s="11"/>
      <c r="E24" s="30"/>
      <c r="F24" s="31"/>
      <c r="G24" s="11"/>
      <c r="H24" s="11"/>
      <c r="I24" s="11"/>
      <c r="J24" s="11"/>
    </row>
    <row r="25" spans="1:23" ht="18" x14ac:dyDescent="0.3">
      <c r="D25" s="11"/>
      <c r="E25" s="30"/>
      <c r="F25" s="31"/>
      <c r="G25" s="11"/>
      <c r="H25" s="11"/>
      <c r="I25" s="11"/>
      <c r="J25" s="11"/>
    </row>
    <row r="26" spans="1:23" ht="18" x14ac:dyDescent="0.3">
      <c r="D26" s="11"/>
      <c r="E26" s="30"/>
      <c r="F26" s="31"/>
      <c r="G26" s="11"/>
      <c r="H26" s="11"/>
      <c r="I26" s="11"/>
      <c r="J26" s="11"/>
    </row>
    <row r="27" spans="1:23" ht="18" x14ac:dyDescent="0.3">
      <c r="D27" s="11"/>
      <c r="E27" s="30"/>
      <c r="F27" s="31"/>
      <c r="G27" s="11"/>
      <c r="H27" s="11"/>
      <c r="I27" s="11"/>
      <c r="J27" s="11"/>
    </row>
    <row r="28" spans="1:23" x14ac:dyDescent="0.3">
      <c r="D28" s="11"/>
      <c r="E28" s="11"/>
      <c r="F28" s="11"/>
      <c r="G28" s="11"/>
      <c r="H28" s="11"/>
      <c r="I28" s="11"/>
      <c r="J28" s="11"/>
    </row>
    <row r="29" spans="1:23" x14ac:dyDescent="0.3">
      <c r="D29" s="11"/>
      <c r="E29" s="11"/>
      <c r="F29" s="11"/>
      <c r="G29" s="11"/>
      <c r="H29" s="11"/>
      <c r="I29" s="11"/>
      <c r="J29" s="11"/>
    </row>
    <row r="30" spans="1:23" x14ac:dyDescent="0.3">
      <c r="D30" s="11"/>
      <c r="E30" s="11"/>
      <c r="F30" s="11"/>
      <c r="G30" s="11"/>
      <c r="H30" s="11"/>
      <c r="I30" s="11"/>
      <c r="J30" s="11"/>
    </row>
    <row r="31" spans="1:23" x14ac:dyDescent="0.3">
      <c r="D31" s="11"/>
      <c r="E31" s="11"/>
      <c r="F31" s="11"/>
      <c r="G31" s="11"/>
      <c r="H31" s="11"/>
      <c r="I31" s="11"/>
      <c r="J31" s="11"/>
    </row>
    <row r="32" spans="1:23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5"/>
  <sheetViews>
    <sheetView zoomScale="60" zoomScaleNormal="60" workbookViewId="0">
      <selection activeCell="D13" sqref="D13"/>
    </sheetView>
  </sheetViews>
  <sheetFormatPr defaultRowHeight="14.4" x14ac:dyDescent="0.3"/>
  <cols>
    <col min="1" max="1" width="19.6640625" customWidth="1"/>
    <col min="2" max="2" width="16.109375" style="5" customWidth="1"/>
    <col min="3" max="3" width="19" customWidth="1"/>
    <col min="4" max="4" width="54.33203125" customWidth="1"/>
    <col min="5" max="5" width="13.8867187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</cols>
  <sheetData>
    <row r="2" spans="1:19" ht="22.8" x14ac:dyDescent="0.4">
      <c r="A2" s="6" t="s">
        <v>1</v>
      </c>
      <c r="B2" s="7"/>
      <c r="C2" s="6" t="s">
        <v>3</v>
      </c>
      <c r="D2" s="6"/>
      <c r="E2" s="8" t="s">
        <v>2</v>
      </c>
      <c r="F2" s="177">
        <v>3</v>
      </c>
      <c r="G2" s="6"/>
      <c r="J2" s="8"/>
      <c r="K2" s="7"/>
      <c r="L2" s="1"/>
      <c r="M2" s="2"/>
    </row>
    <row r="3" spans="1:19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9" s="20" customFormat="1" ht="21.75" customHeight="1" x14ac:dyDescent="0.3">
      <c r="A4" s="214"/>
      <c r="B4" s="162" t="s">
        <v>45</v>
      </c>
      <c r="C4" s="160"/>
      <c r="D4" s="233"/>
      <c r="E4" s="155"/>
      <c r="F4" s="162"/>
      <c r="G4" s="108" t="s">
        <v>26</v>
      </c>
      <c r="H4" s="108"/>
      <c r="I4" s="108"/>
      <c r="J4" s="280" t="s">
        <v>27</v>
      </c>
      <c r="K4" s="1041" t="s">
        <v>28</v>
      </c>
      <c r="L4" s="1042"/>
      <c r="M4" s="1042"/>
      <c r="N4" s="1043"/>
      <c r="O4" s="1044" t="s">
        <v>29</v>
      </c>
      <c r="P4" s="1044"/>
      <c r="Q4" s="1044"/>
      <c r="R4" s="1045"/>
    </row>
    <row r="5" spans="1:19" s="20" customFormat="1" ht="28.5" customHeight="1" thickBot="1" x14ac:dyDescent="0.35">
      <c r="A5" s="215" t="s">
        <v>0</v>
      </c>
      <c r="B5" s="163" t="s">
        <v>46</v>
      </c>
      <c r="C5" s="523" t="s">
        <v>47</v>
      </c>
      <c r="D5" s="163" t="s">
        <v>44</v>
      </c>
      <c r="E5" s="156" t="s">
        <v>30</v>
      </c>
      <c r="F5" s="163" t="s">
        <v>43</v>
      </c>
      <c r="G5" s="115" t="s">
        <v>31</v>
      </c>
      <c r="H5" s="116" t="s">
        <v>32</v>
      </c>
      <c r="I5" s="275" t="s">
        <v>33</v>
      </c>
      <c r="J5" s="281" t="s">
        <v>34</v>
      </c>
      <c r="K5" s="351" t="s">
        <v>35</v>
      </c>
      <c r="L5" s="116" t="s">
        <v>36</v>
      </c>
      <c r="M5" s="116" t="s">
        <v>37</v>
      </c>
      <c r="N5" s="118" t="s">
        <v>38</v>
      </c>
      <c r="O5" s="115" t="s">
        <v>39</v>
      </c>
      <c r="P5" s="116" t="s">
        <v>40</v>
      </c>
      <c r="Q5" s="116" t="s">
        <v>41</v>
      </c>
      <c r="R5" s="118" t="s">
        <v>42</v>
      </c>
    </row>
    <row r="6" spans="1:19" s="20" customFormat="1" ht="37.5" customHeight="1" x14ac:dyDescent="0.3">
      <c r="A6" s="218" t="s">
        <v>6</v>
      </c>
      <c r="B6" s="211">
        <v>25</v>
      </c>
      <c r="C6" s="364" t="s">
        <v>23</v>
      </c>
      <c r="D6" s="571" t="s">
        <v>58</v>
      </c>
      <c r="E6" s="573">
        <v>150</v>
      </c>
      <c r="F6" s="211"/>
      <c r="G6" s="55">
        <v>0.6</v>
      </c>
      <c r="H6" s="56">
        <v>0.45</v>
      </c>
      <c r="I6" s="64">
        <v>12.3</v>
      </c>
      <c r="J6" s="284">
        <v>54.9</v>
      </c>
      <c r="K6" s="396">
        <v>0.03</v>
      </c>
      <c r="L6" s="56">
        <v>7.5</v>
      </c>
      <c r="M6" s="56">
        <v>0.01</v>
      </c>
      <c r="N6" s="57">
        <v>0</v>
      </c>
      <c r="O6" s="55">
        <v>28.5</v>
      </c>
      <c r="P6" s="56">
        <v>24</v>
      </c>
      <c r="Q6" s="56">
        <v>18</v>
      </c>
      <c r="R6" s="57">
        <v>3.45</v>
      </c>
    </row>
    <row r="7" spans="1:19" s="20" customFormat="1" ht="37.5" customHeight="1" x14ac:dyDescent="0.3">
      <c r="A7" s="164"/>
      <c r="B7" s="207">
        <v>230</v>
      </c>
      <c r="C7" s="305" t="s">
        <v>136</v>
      </c>
      <c r="D7" s="232" t="s">
        <v>185</v>
      </c>
      <c r="E7" s="207">
        <v>150</v>
      </c>
      <c r="F7" s="304"/>
      <c r="G7" s="23">
        <v>24.4</v>
      </c>
      <c r="H7" s="24">
        <v>10.3</v>
      </c>
      <c r="I7" s="25">
        <v>36.08</v>
      </c>
      <c r="J7" s="285">
        <v>336</v>
      </c>
      <c r="K7" s="411">
        <v>0.06</v>
      </c>
      <c r="L7" s="24">
        <v>3.83</v>
      </c>
      <c r="M7" s="24">
        <v>4.4999999999999998E-2</v>
      </c>
      <c r="N7" s="69">
        <v>1.1299999999999999</v>
      </c>
      <c r="O7" s="23">
        <v>177.75</v>
      </c>
      <c r="P7" s="24">
        <v>242.2</v>
      </c>
      <c r="Q7" s="24">
        <v>28.9</v>
      </c>
      <c r="R7" s="69">
        <v>0.98</v>
      </c>
      <c r="S7" s="48"/>
    </row>
    <row r="8" spans="1:19" s="20" customFormat="1" ht="37.5" customHeight="1" x14ac:dyDescent="0.3">
      <c r="A8" s="164"/>
      <c r="B8" s="206">
        <v>114</v>
      </c>
      <c r="C8" s="257" t="s">
        <v>53</v>
      </c>
      <c r="D8" s="319" t="s">
        <v>60</v>
      </c>
      <c r="E8" s="574">
        <v>200</v>
      </c>
      <c r="F8" s="206"/>
      <c r="G8" s="21">
        <v>0.2</v>
      </c>
      <c r="H8" s="17">
        <v>0</v>
      </c>
      <c r="I8" s="22">
        <v>11</v>
      </c>
      <c r="J8" s="282">
        <v>44.8</v>
      </c>
      <c r="K8" s="352">
        <v>0</v>
      </c>
      <c r="L8" s="17">
        <v>0.08</v>
      </c>
      <c r="M8" s="17">
        <v>0</v>
      </c>
      <c r="N8" s="60">
        <v>0</v>
      </c>
      <c r="O8" s="21">
        <v>13.56</v>
      </c>
      <c r="P8" s="17">
        <v>7.66</v>
      </c>
      <c r="Q8" s="17">
        <v>4.08</v>
      </c>
      <c r="R8" s="60">
        <v>0.8</v>
      </c>
    </row>
    <row r="9" spans="1:19" s="20" customFormat="1" ht="37.5" customHeight="1" x14ac:dyDescent="0.3">
      <c r="A9" s="164"/>
      <c r="B9" s="209">
        <v>121</v>
      </c>
      <c r="C9" s="257" t="s">
        <v>15</v>
      </c>
      <c r="D9" s="319" t="s">
        <v>59</v>
      </c>
      <c r="E9" s="527">
        <v>30</v>
      </c>
      <c r="F9" s="206"/>
      <c r="G9" s="21">
        <v>2.16</v>
      </c>
      <c r="H9" s="17">
        <v>0.81</v>
      </c>
      <c r="I9" s="22">
        <v>14.73</v>
      </c>
      <c r="J9" s="282">
        <v>75.66</v>
      </c>
      <c r="K9" s="352">
        <v>0.04</v>
      </c>
      <c r="L9" s="17">
        <v>0</v>
      </c>
      <c r="M9" s="17">
        <v>0</v>
      </c>
      <c r="N9" s="60">
        <v>0.51</v>
      </c>
      <c r="O9" s="21">
        <v>7.5</v>
      </c>
      <c r="P9" s="17">
        <v>24.6</v>
      </c>
      <c r="Q9" s="17">
        <v>9.9</v>
      </c>
      <c r="R9" s="60">
        <v>0.45</v>
      </c>
    </row>
    <row r="10" spans="1:19" s="20" customFormat="1" ht="37.5" customHeight="1" x14ac:dyDescent="0.3">
      <c r="A10" s="164"/>
      <c r="B10" s="206">
        <v>120</v>
      </c>
      <c r="C10" s="257" t="s">
        <v>16</v>
      </c>
      <c r="D10" s="222" t="s">
        <v>55</v>
      </c>
      <c r="E10" s="197">
        <v>20</v>
      </c>
      <c r="F10" s="206"/>
      <c r="G10" s="21">
        <v>1.1399999999999999</v>
      </c>
      <c r="H10" s="17">
        <v>0.22</v>
      </c>
      <c r="I10" s="22">
        <v>7.44</v>
      </c>
      <c r="J10" s="283">
        <v>36.26</v>
      </c>
      <c r="K10" s="352">
        <v>0.02</v>
      </c>
      <c r="L10" s="17">
        <v>0.08</v>
      </c>
      <c r="M10" s="17">
        <v>0</v>
      </c>
      <c r="N10" s="60">
        <v>0.06</v>
      </c>
      <c r="O10" s="21">
        <v>6.8</v>
      </c>
      <c r="P10" s="17">
        <v>24</v>
      </c>
      <c r="Q10" s="17">
        <v>8.1999999999999993</v>
      </c>
      <c r="R10" s="60">
        <v>0.46</v>
      </c>
    </row>
    <row r="11" spans="1:19" s="20" customFormat="1" ht="37.5" customHeight="1" x14ac:dyDescent="0.3">
      <c r="A11" s="164"/>
      <c r="B11" s="206"/>
      <c r="C11" s="257"/>
      <c r="D11" s="480" t="s">
        <v>24</v>
      </c>
      <c r="E11" s="490">
        <f>SUM(E6:E10)</f>
        <v>550</v>
      </c>
      <c r="F11" s="206"/>
      <c r="G11" s="21">
        <f t="shared" ref="G11:R11" si="0">SUM(G6:G10)</f>
        <v>28.5</v>
      </c>
      <c r="H11" s="17">
        <f t="shared" si="0"/>
        <v>11.780000000000001</v>
      </c>
      <c r="I11" s="22">
        <f t="shared" si="0"/>
        <v>81.55</v>
      </c>
      <c r="J11" s="580">
        <f t="shared" si="0"/>
        <v>547.62</v>
      </c>
      <c r="K11" s="352">
        <f t="shared" si="0"/>
        <v>0.15</v>
      </c>
      <c r="L11" s="17">
        <f t="shared" si="0"/>
        <v>11.49</v>
      </c>
      <c r="M11" s="17">
        <f t="shared" si="0"/>
        <v>5.5E-2</v>
      </c>
      <c r="N11" s="60">
        <f t="shared" si="0"/>
        <v>1.7</v>
      </c>
      <c r="O11" s="21">
        <f t="shared" si="0"/>
        <v>234.11</v>
      </c>
      <c r="P11" s="17">
        <f t="shared" si="0"/>
        <v>322.46000000000004</v>
      </c>
      <c r="Q11" s="17">
        <f t="shared" si="0"/>
        <v>69.08</v>
      </c>
      <c r="R11" s="60">
        <f t="shared" si="0"/>
        <v>6.14</v>
      </c>
    </row>
    <row r="12" spans="1:19" s="20" customFormat="1" ht="37.5" customHeight="1" thickBot="1" x14ac:dyDescent="0.35">
      <c r="A12" s="522"/>
      <c r="B12" s="570"/>
      <c r="C12" s="569"/>
      <c r="D12" s="572" t="s">
        <v>25</v>
      </c>
      <c r="E12" s="575"/>
      <c r="F12" s="512"/>
      <c r="G12" s="577"/>
      <c r="H12" s="122"/>
      <c r="I12" s="578"/>
      <c r="J12" s="579">
        <f>J11/23.5</f>
        <v>23.302978723404255</v>
      </c>
      <c r="K12" s="581"/>
      <c r="L12" s="122"/>
      <c r="M12" s="122"/>
      <c r="N12" s="123"/>
      <c r="O12" s="577"/>
      <c r="P12" s="122"/>
      <c r="Q12" s="122"/>
      <c r="R12" s="123"/>
    </row>
    <row r="13" spans="1:19" s="20" customFormat="1" ht="37.5" customHeight="1" x14ac:dyDescent="0.3">
      <c r="A13" s="218" t="s">
        <v>7</v>
      </c>
      <c r="B13" s="211">
        <v>137</v>
      </c>
      <c r="C13" s="364" t="s">
        <v>8</v>
      </c>
      <c r="D13" s="571" t="s">
        <v>103</v>
      </c>
      <c r="E13" s="576">
        <v>150</v>
      </c>
      <c r="F13" s="408"/>
      <c r="G13" s="396">
        <v>1.35</v>
      </c>
      <c r="H13" s="56">
        <v>0</v>
      </c>
      <c r="I13" s="57">
        <v>12.9</v>
      </c>
      <c r="J13" s="374">
        <v>57</v>
      </c>
      <c r="K13" s="396">
        <v>0.09</v>
      </c>
      <c r="L13" s="56">
        <v>57</v>
      </c>
      <c r="M13" s="56">
        <v>0.09</v>
      </c>
      <c r="N13" s="57">
        <v>0</v>
      </c>
      <c r="O13" s="55">
        <v>52.5</v>
      </c>
      <c r="P13" s="56">
        <v>25.5</v>
      </c>
      <c r="Q13" s="56">
        <v>16.5</v>
      </c>
      <c r="R13" s="57">
        <v>0.15</v>
      </c>
    </row>
    <row r="14" spans="1:19" s="20" customFormat="1" ht="37.5" customHeight="1" x14ac:dyDescent="0.3">
      <c r="A14" s="164"/>
      <c r="B14" s="206">
        <v>33</v>
      </c>
      <c r="C14" s="257" t="s">
        <v>9</v>
      </c>
      <c r="D14" s="319" t="s">
        <v>74</v>
      </c>
      <c r="E14" s="527">
        <v>200</v>
      </c>
      <c r="F14" s="221"/>
      <c r="G14" s="353">
        <v>6.4</v>
      </c>
      <c r="H14" s="13">
        <v>6.2</v>
      </c>
      <c r="I14" s="65">
        <v>12.2</v>
      </c>
      <c r="J14" s="159">
        <v>130.6</v>
      </c>
      <c r="K14" s="353">
        <v>0.08</v>
      </c>
      <c r="L14" s="13">
        <v>6.8</v>
      </c>
      <c r="M14" s="13">
        <v>0</v>
      </c>
      <c r="N14" s="65">
        <v>1</v>
      </c>
      <c r="O14" s="127">
        <v>36.799999999999997</v>
      </c>
      <c r="P14" s="13">
        <v>76.2</v>
      </c>
      <c r="Q14" s="13">
        <v>23.2</v>
      </c>
      <c r="R14" s="65">
        <v>0.8</v>
      </c>
    </row>
    <row r="15" spans="1:19" s="20" customFormat="1" ht="37.5" customHeight="1" x14ac:dyDescent="0.3">
      <c r="A15" s="166"/>
      <c r="B15" s="206">
        <v>80</v>
      </c>
      <c r="C15" s="257" t="s">
        <v>10</v>
      </c>
      <c r="D15" s="319" t="s">
        <v>62</v>
      </c>
      <c r="E15" s="527">
        <v>90</v>
      </c>
      <c r="F15" s="221"/>
      <c r="G15" s="352">
        <v>14.85</v>
      </c>
      <c r="H15" s="17">
        <v>13.32</v>
      </c>
      <c r="I15" s="60">
        <v>5.94</v>
      </c>
      <c r="J15" s="375">
        <v>202.68</v>
      </c>
      <c r="K15" s="352">
        <v>0.06</v>
      </c>
      <c r="L15" s="17">
        <v>3.83</v>
      </c>
      <c r="M15" s="17">
        <v>8.9999999999999993E-3</v>
      </c>
      <c r="N15" s="60">
        <v>0.69</v>
      </c>
      <c r="O15" s="21">
        <v>20.58</v>
      </c>
      <c r="P15" s="17">
        <v>74.39</v>
      </c>
      <c r="Q15" s="17">
        <v>22.98</v>
      </c>
      <c r="R15" s="60">
        <v>0.95</v>
      </c>
    </row>
    <row r="16" spans="1:19" s="20" customFormat="1" ht="37.5" customHeight="1" x14ac:dyDescent="0.3">
      <c r="A16" s="166"/>
      <c r="B16" s="206">
        <v>65</v>
      </c>
      <c r="C16" s="257" t="s">
        <v>57</v>
      </c>
      <c r="D16" s="319" t="s">
        <v>63</v>
      </c>
      <c r="E16" s="527">
        <v>150</v>
      </c>
      <c r="F16" s="221"/>
      <c r="G16" s="353">
        <v>6.45</v>
      </c>
      <c r="H16" s="13">
        <v>4.05</v>
      </c>
      <c r="I16" s="65">
        <v>40.200000000000003</v>
      </c>
      <c r="J16" s="159">
        <v>223.65</v>
      </c>
      <c r="K16" s="353">
        <v>0.08</v>
      </c>
      <c r="L16" s="13">
        <v>0</v>
      </c>
      <c r="M16" s="13">
        <v>0</v>
      </c>
      <c r="N16" s="65">
        <v>2.0699999999999998</v>
      </c>
      <c r="O16" s="127">
        <v>13.05</v>
      </c>
      <c r="P16" s="13">
        <v>58.34</v>
      </c>
      <c r="Q16" s="13">
        <v>22.53</v>
      </c>
      <c r="R16" s="65">
        <v>1.25</v>
      </c>
    </row>
    <row r="17" spans="1:18" s="20" customFormat="1" ht="37.5" customHeight="1" x14ac:dyDescent="0.3">
      <c r="A17" s="166"/>
      <c r="B17" s="206">
        <v>95</v>
      </c>
      <c r="C17" s="257" t="s">
        <v>20</v>
      </c>
      <c r="D17" s="319" t="s">
        <v>215</v>
      </c>
      <c r="E17" s="527">
        <v>200</v>
      </c>
      <c r="F17" s="221"/>
      <c r="G17" s="352">
        <v>0</v>
      </c>
      <c r="H17" s="17">
        <v>0</v>
      </c>
      <c r="I17" s="60">
        <v>19.8</v>
      </c>
      <c r="J17" s="374">
        <v>81.599999999999994</v>
      </c>
      <c r="K17" s="352">
        <v>0.16</v>
      </c>
      <c r="L17" s="17">
        <v>9.18</v>
      </c>
      <c r="M17" s="17">
        <v>0.16</v>
      </c>
      <c r="N17" s="60">
        <v>0.8</v>
      </c>
      <c r="O17" s="21">
        <v>0.78</v>
      </c>
      <c r="P17" s="17">
        <v>0</v>
      </c>
      <c r="Q17" s="17">
        <v>0</v>
      </c>
      <c r="R17" s="60">
        <v>0</v>
      </c>
    </row>
    <row r="18" spans="1:18" s="20" customFormat="1" ht="37.5" customHeight="1" x14ac:dyDescent="0.3">
      <c r="A18" s="166"/>
      <c r="B18" s="209">
        <v>119</v>
      </c>
      <c r="C18" s="257" t="s">
        <v>15</v>
      </c>
      <c r="D18" s="222" t="s">
        <v>67</v>
      </c>
      <c r="E18" s="207">
        <v>30</v>
      </c>
      <c r="F18" s="207"/>
      <c r="G18" s="23">
        <v>2.13</v>
      </c>
      <c r="H18" s="24">
        <v>0.21</v>
      </c>
      <c r="I18" s="25">
        <v>13.26</v>
      </c>
      <c r="J18" s="993">
        <v>72</v>
      </c>
      <c r="K18" s="411">
        <v>0.03</v>
      </c>
      <c r="L18" s="24">
        <v>0</v>
      </c>
      <c r="M18" s="24">
        <v>0</v>
      </c>
      <c r="N18" s="69">
        <v>0.05</v>
      </c>
      <c r="O18" s="23">
        <v>11.1</v>
      </c>
      <c r="P18" s="24">
        <v>65.400000000000006</v>
      </c>
      <c r="Q18" s="24">
        <v>19.5</v>
      </c>
      <c r="R18" s="69">
        <v>0.84</v>
      </c>
    </row>
    <row r="19" spans="1:18" s="20" customFormat="1" ht="37.5" customHeight="1" x14ac:dyDescent="0.3">
      <c r="A19" s="166"/>
      <c r="B19" s="206">
        <v>120</v>
      </c>
      <c r="C19" s="257" t="s">
        <v>16</v>
      </c>
      <c r="D19" s="222" t="s">
        <v>55</v>
      </c>
      <c r="E19" s="207">
        <v>20</v>
      </c>
      <c r="F19" s="207"/>
      <c r="G19" s="23">
        <v>1.1399999999999999</v>
      </c>
      <c r="H19" s="24">
        <v>0.22</v>
      </c>
      <c r="I19" s="25">
        <v>7.44</v>
      </c>
      <c r="J19" s="993">
        <v>36.26</v>
      </c>
      <c r="K19" s="411">
        <v>0.02</v>
      </c>
      <c r="L19" s="24">
        <v>0.08</v>
      </c>
      <c r="M19" s="24">
        <v>0</v>
      </c>
      <c r="N19" s="69">
        <v>0.06</v>
      </c>
      <c r="O19" s="23">
        <v>6.8</v>
      </c>
      <c r="P19" s="24">
        <v>24</v>
      </c>
      <c r="Q19" s="24">
        <v>8.1999999999999993</v>
      </c>
      <c r="R19" s="69">
        <v>0.46</v>
      </c>
    </row>
    <row r="20" spans="1:18" s="20" customFormat="1" ht="37.5" customHeight="1" x14ac:dyDescent="0.3">
      <c r="A20" s="166"/>
      <c r="B20" s="328"/>
      <c r="C20" s="372"/>
      <c r="D20" s="480" t="s">
        <v>24</v>
      </c>
      <c r="E20" s="393">
        <f>SUM(E13:E19)</f>
        <v>840</v>
      </c>
      <c r="F20" s="221"/>
      <c r="G20" s="296">
        <f>SUM(G13:G19)</f>
        <v>32.32</v>
      </c>
      <c r="H20" s="15">
        <f t="shared" ref="H20:R20" si="1">SUM(H13:H19)</f>
        <v>24</v>
      </c>
      <c r="I20" s="66">
        <f t="shared" si="1"/>
        <v>111.74000000000001</v>
      </c>
      <c r="J20" s="514">
        <f>SUM(J13:J19)</f>
        <v>803.79</v>
      </c>
      <c r="K20" s="301">
        <f t="shared" si="1"/>
        <v>0.52</v>
      </c>
      <c r="L20" s="16">
        <f t="shared" si="1"/>
        <v>76.89</v>
      </c>
      <c r="M20" s="16">
        <f t="shared" si="1"/>
        <v>0.25900000000000001</v>
      </c>
      <c r="N20" s="119">
        <f t="shared" si="1"/>
        <v>4.669999999999999</v>
      </c>
      <c r="O20" s="994">
        <f t="shared" si="1"/>
        <v>141.61000000000001</v>
      </c>
      <c r="P20" s="16">
        <f t="shared" si="1"/>
        <v>323.83000000000004</v>
      </c>
      <c r="Q20" s="16">
        <f t="shared" si="1"/>
        <v>112.91000000000001</v>
      </c>
      <c r="R20" s="119">
        <f t="shared" si="1"/>
        <v>4.45</v>
      </c>
    </row>
    <row r="21" spans="1:18" s="20" customFormat="1" ht="37.5" customHeight="1" thickBot="1" x14ac:dyDescent="0.35">
      <c r="A21" s="383"/>
      <c r="B21" s="508"/>
      <c r="C21" s="484"/>
      <c r="D21" s="481" t="s">
        <v>25</v>
      </c>
      <c r="E21" s="484"/>
      <c r="F21" s="450"/>
      <c r="G21" s="454"/>
      <c r="H21" s="62"/>
      <c r="I21" s="63"/>
      <c r="J21" s="501">
        <f>J20/23.5</f>
        <v>34.203829787234042</v>
      </c>
      <c r="K21" s="454"/>
      <c r="L21" s="62"/>
      <c r="M21" s="62"/>
      <c r="N21" s="63"/>
      <c r="O21" s="448"/>
      <c r="P21" s="62"/>
      <c r="Q21" s="62"/>
      <c r="R21" s="63"/>
    </row>
    <row r="22" spans="1:18" x14ac:dyDescent="0.3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18" ht="18" x14ac:dyDescent="0.3">
      <c r="C23" s="11"/>
      <c r="D23" s="30"/>
      <c r="E23" s="31"/>
      <c r="F23" s="11"/>
      <c r="G23" s="9"/>
      <c r="H23" s="11"/>
      <c r="I23" s="11"/>
    </row>
    <row r="24" spans="1:18" ht="18" x14ac:dyDescent="0.3">
      <c r="C24" s="11"/>
      <c r="D24" s="30"/>
      <c r="E24" s="31"/>
      <c r="F24" s="11"/>
      <c r="G24" s="11"/>
      <c r="H24" s="11"/>
      <c r="I24" s="11"/>
    </row>
    <row r="25" spans="1:18" ht="18" x14ac:dyDescent="0.3">
      <c r="C25" s="11"/>
      <c r="D25" s="30"/>
      <c r="E25" s="31"/>
      <c r="F25" s="11"/>
      <c r="G25" s="11"/>
      <c r="H25" s="11"/>
      <c r="I25" s="11"/>
    </row>
    <row r="26" spans="1:18" ht="18" x14ac:dyDescent="0.3">
      <c r="C26" s="11"/>
      <c r="D26" s="30"/>
      <c r="E26" s="31"/>
      <c r="F26" s="11"/>
      <c r="G26" s="11"/>
      <c r="H26" s="11"/>
      <c r="I26" s="11"/>
    </row>
    <row r="27" spans="1:18" ht="18" x14ac:dyDescent="0.3">
      <c r="C27" s="11"/>
      <c r="D27" s="30"/>
      <c r="E27" s="31"/>
      <c r="F27" s="11"/>
      <c r="G27" s="11"/>
      <c r="H27" s="11"/>
      <c r="I27" s="11"/>
    </row>
    <row r="28" spans="1:18" ht="18" x14ac:dyDescent="0.3">
      <c r="C28" s="11"/>
      <c r="D28" s="30"/>
      <c r="E28" s="31"/>
      <c r="F28" s="11"/>
      <c r="G28" s="11"/>
      <c r="H28" s="11"/>
      <c r="I28" s="11"/>
    </row>
    <row r="29" spans="1:18" x14ac:dyDescent="0.3">
      <c r="C29" s="11"/>
      <c r="D29" s="11"/>
      <c r="E29" s="11"/>
      <c r="F29" s="11"/>
      <c r="G29" s="11"/>
      <c r="H29" s="11"/>
      <c r="I29" s="11"/>
    </row>
    <row r="30" spans="1:18" x14ac:dyDescent="0.3">
      <c r="C30" s="11"/>
      <c r="D30" s="11"/>
      <c r="E30" s="11"/>
      <c r="F30" s="11"/>
      <c r="G30" s="11"/>
      <c r="H30" s="11"/>
      <c r="I30" s="11"/>
    </row>
    <row r="31" spans="1:18" x14ac:dyDescent="0.3">
      <c r="C31" s="11"/>
      <c r="D31" s="11"/>
      <c r="E31" s="11"/>
      <c r="F31" s="11"/>
      <c r="G31" s="11"/>
      <c r="H31" s="11"/>
      <c r="I31" s="11"/>
    </row>
    <row r="32" spans="1:18" x14ac:dyDescent="0.3">
      <c r="C32" s="11"/>
      <c r="D32" s="11"/>
      <c r="E32" s="11"/>
      <c r="F32" s="11"/>
      <c r="G32" s="11"/>
      <c r="H32" s="11"/>
      <c r="I32" s="11"/>
    </row>
    <row r="33" spans="3:9" x14ac:dyDescent="0.3">
      <c r="C33" s="11"/>
      <c r="D33" s="11"/>
      <c r="E33" s="11"/>
      <c r="F33" s="11"/>
      <c r="G33" s="11"/>
      <c r="H33" s="11"/>
      <c r="I33" s="11"/>
    </row>
    <row r="34" spans="3:9" x14ac:dyDescent="0.3">
      <c r="C34" s="11"/>
      <c r="D34" s="11"/>
      <c r="E34" s="11"/>
      <c r="F34" s="11"/>
      <c r="G34" s="11"/>
      <c r="H34" s="11"/>
      <c r="I34" s="11"/>
    </row>
    <row r="35" spans="3:9" x14ac:dyDescent="0.3">
      <c r="C35" s="11"/>
      <c r="D35" s="11"/>
      <c r="E35" s="11"/>
      <c r="F35" s="11"/>
      <c r="G35" s="11"/>
      <c r="H35" s="11"/>
      <c r="I35" s="11"/>
    </row>
  </sheetData>
  <mergeCells count="2">
    <mergeCell ref="K4:N4"/>
    <mergeCell ref="O4:R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40"/>
  <sheetViews>
    <sheetView zoomScale="60" zoomScaleNormal="60" workbookViewId="0">
      <selection activeCell="K26" sqref="K26"/>
    </sheetView>
  </sheetViews>
  <sheetFormatPr defaultRowHeight="14.4" x14ac:dyDescent="0.3"/>
  <cols>
    <col min="1" max="1" width="20.33203125" customWidth="1"/>
    <col min="2" max="2" width="11.33203125" style="5" customWidth="1"/>
    <col min="3" max="3" width="15.441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19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4"/>
      <c r="B4" s="175"/>
      <c r="C4" s="155" t="s">
        <v>45</v>
      </c>
      <c r="D4" s="198"/>
      <c r="E4" s="251"/>
      <c r="F4" s="162"/>
      <c r="G4" s="155"/>
      <c r="H4" s="376" t="s">
        <v>26</v>
      </c>
      <c r="I4" s="108"/>
      <c r="J4" s="377"/>
      <c r="K4" s="494" t="s">
        <v>27</v>
      </c>
      <c r="L4" s="1041" t="s">
        <v>28</v>
      </c>
      <c r="M4" s="1042"/>
      <c r="N4" s="1042"/>
      <c r="O4" s="1043"/>
      <c r="P4" s="1044" t="s">
        <v>29</v>
      </c>
      <c r="Q4" s="1044"/>
      <c r="R4" s="1044"/>
      <c r="S4" s="1045"/>
    </row>
    <row r="5" spans="1:19" s="20" customFormat="1" ht="28.5" customHeight="1" thickBot="1" x14ac:dyDescent="0.35">
      <c r="A5" s="215" t="s">
        <v>0</v>
      </c>
      <c r="B5" s="176"/>
      <c r="C5" s="156" t="s">
        <v>46</v>
      </c>
      <c r="D5" s="136" t="s">
        <v>47</v>
      </c>
      <c r="E5" s="156" t="s">
        <v>44</v>
      </c>
      <c r="F5" s="163" t="s">
        <v>30</v>
      </c>
      <c r="G5" s="156" t="s">
        <v>43</v>
      </c>
      <c r="H5" s="351" t="s">
        <v>31</v>
      </c>
      <c r="I5" s="116" t="s">
        <v>32</v>
      </c>
      <c r="J5" s="118" t="s">
        <v>33</v>
      </c>
      <c r="K5" s="495" t="s">
        <v>34</v>
      </c>
      <c r="L5" s="351" t="s">
        <v>35</v>
      </c>
      <c r="M5" s="116" t="s">
        <v>36</v>
      </c>
      <c r="N5" s="116" t="s">
        <v>37</v>
      </c>
      <c r="O5" s="118" t="s">
        <v>38</v>
      </c>
      <c r="P5" s="115" t="s">
        <v>39</v>
      </c>
      <c r="Q5" s="116" t="s">
        <v>40</v>
      </c>
      <c r="R5" s="116" t="s">
        <v>41</v>
      </c>
      <c r="S5" s="118" t="s">
        <v>42</v>
      </c>
    </row>
    <row r="6" spans="1:19" s="20" customFormat="1" ht="38.25" customHeight="1" x14ac:dyDescent="0.3">
      <c r="A6" s="218" t="s">
        <v>6</v>
      </c>
      <c r="B6" s="180"/>
      <c r="C6" s="468">
        <v>235</v>
      </c>
      <c r="D6" s="408" t="s">
        <v>23</v>
      </c>
      <c r="E6" s="544" t="s">
        <v>212</v>
      </c>
      <c r="F6" s="551">
        <v>60</v>
      </c>
      <c r="G6" s="468"/>
      <c r="H6" s="1027">
        <v>1.02</v>
      </c>
      <c r="I6" s="1028">
        <v>7.98</v>
      </c>
      <c r="J6" s="1029">
        <v>3.06</v>
      </c>
      <c r="K6" s="1030">
        <v>88.8</v>
      </c>
      <c r="L6" s="1027">
        <v>0.01</v>
      </c>
      <c r="M6" s="1028">
        <v>4.2</v>
      </c>
      <c r="N6" s="1028">
        <v>0</v>
      </c>
      <c r="O6" s="1031">
        <v>3</v>
      </c>
      <c r="P6" s="1027">
        <v>25.8</v>
      </c>
      <c r="Q6" s="1028">
        <v>18.600000000000001</v>
      </c>
      <c r="R6" s="1028">
        <v>9</v>
      </c>
      <c r="S6" s="1029">
        <v>0.42</v>
      </c>
    </row>
    <row r="7" spans="1:19" s="20" customFormat="1" ht="38.25" customHeight="1" x14ac:dyDescent="0.3">
      <c r="A7" s="464"/>
      <c r="B7" s="184" t="s">
        <v>99</v>
      </c>
      <c r="C7" s="243">
        <v>90</v>
      </c>
      <c r="D7" s="347" t="s">
        <v>120</v>
      </c>
      <c r="E7" s="545" t="s">
        <v>70</v>
      </c>
      <c r="F7" s="552">
        <v>90</v>
      </c>
      <c r="G7" s="243"/>
      <c r="H7" s="362">
        <v>15.2</v>
      </c>
      <c r="I7" s="79">
        <v>14.04</v>
      </c>
      <c r="J7" s="124">
        <v>8.9</v>
      </c>
      <c r="K7" s="558">
        <v>222.75</v>
      </c>
      <c r="L7" s="362">
        <v>0.37</v>
      </c>
      <c r="M7" s="79">
        <v>0.09</v>
      </c>
      <c r="N7" s="79">
        <v>0</v>
      </c>
      <c r="O7" s="124">
        <v>0.49</v>
      </c>
      <c r="P7" s="78">
        <v>54.18</v>
      </c>
      <c r="Q7" s="79">
        <v>117.54</v>
      </c>
      <c r="R7" s="79">
        <v>24.8</v>
      </c>
      <c r="S7" s="124">
        <v>1.6</v>
      </c>
    </row>
    <row r="8" spans="1:19" s="20" customFormat="1" ht="38.25" customHeight="1" x14ac:dyDescent="0.3">
      <c r="A8" s="465"/>
      <c r="B8" s="185" t="s">
        <v>100</v>
      </c>
      <c r="C8" s="244">
        <v>88</v>
      </c>
      <c r="D8" s="348" t="s">
        <v>10</v>
      </c>
      <c r="E8" s="546" t="s">
        <v>207</v>
      </c>
      <c r="F8" s="553">
        <v>90</v>
      </c>
      <c r="G8" s="244"/>
      <c r="H8" s="561">
        <v>18</v>
      </c>
      <c r="I8" s="83">
        <v>16.5</v>
      </c>
      <c r="J8" s="125">
        <v>2.89</v>
      </c>
      <c r="K8" s="559">
        <v>232.8</v>
      </c>
      <c r="L8" s="561">
        <v>0.05</v>
      </c>
      <c r="M8" s="83">
        <v>0.55000000000000004</v>
      </c>
      <c r="N8" s="83">
        <v>0.8</v>
      </c>
      <c r="O8" s="125">
        <v>11.7</v>
      </c>
      <c r="P8" s="355">
        <v>170.76</v>
      </c>
      <c r="Q8" s="83">
        <v>22.04</v>
      </c>
      <c r="R8" s="83">
        <v>2.4700000000000002</v>
      </c>
      <c r="S8" s="125">
        <v>3.12</v>
      </c>
    </row>
    <row r="9" spans="1:19" s="20" customFormat="1" ht="38.25" customHeight="1" x14ac:dyDescent="0.3">
      <c r="A9" s="464"/>
      <c r="B9" s="184"/>
      <c r="C9" s="243">
        <v>52</v>
      </c>
      <c r="D9" s="347" t="s">
        <v>79</v>
      </c>
      <c r="E9" s="545" t="s">
        <v>65</v>
      </c>
      <c r="F9" s="552">
        <v>150</v>
      </c>
      <c r="G9" s="243"/>
      <c r="H9" s="485">
        <v>3.15</v>
      </c>
      <c r="I9" s="96">
        <v>4.5</v>
      </c>
      <c r="J9" s="97">
        <v>17.55</v>
      </c>
      <c r="K9" s="837">
        <v>122.85</v>
      </c>
      <c r="L9" s="485">
        <v>0.16</v>
      </c>
      <c r="M9" s="96">
        <v>25.3</v>
      </c>
      <c r="N9" s="96">
        <v>0</v>
      </c>
      <c r="O9" s="97">
        <v>5.53</v>
      </c>
      <c r="P9" s="95">
        <v>16.260000000000002</v>
      </c>
      <c r="Q9" s="96">
        <v>94.6</v>
      </c>
      <c r="R9" s="96">
        <v>35.32</v>
      </c>
      <c r="S9" s="97">
        <v>15.9</v>
      </c>
    </row>
    <row r="10" spans="1:19" s="20" customFormat="1" ht="38.25" customHeight="1" x14ac:dyDescent="0.3">
      <c r="A10" s="465"/>
      <c r="B10" s="185"/>
      <c r="C10" s="270">
        <v>50</v>
      </c>
      <c r="D10" s="254" t="s">
        <v>79</v>
      </c>
      <c r="E10" s="823" t="s">
        <v>138</v>
      </c>
      <c r="F10" s="270">
        <v>150</v>
      </c>
      <c r="G10" s="277"/>
      <c r="H10" s="791">
        <v>3.3</v>
      </c>
      <c r="I10" s="792">
        <v>7.8</v>
      </c>
      <c r="J10" s="793">
        <v>22.35</v>
      </c>
      <c r="K10" s="794">
        <v>173.1</v>
      </c>
      <c r="L10" s="791">
        <v>0.14000000000000001</v>
      </c>
      <c r="M10" s="792">
        <v>18.149999999999999</v>
      </c>
      <c r="N10" s="792">
        <v>4.41</v>
      </c>
      <c r="O10" s="950">
        <v>1.1299999999999999</v>
      </c>
      <c r="P10" s="791">
        <v>36.36</v>
      </c>
      <c r="Q10" s="792">
        <v>85.5</v>
      </c>
      <c r="R10" s="792">
        <v>27.8</v>
      </c>
      <c r="S10" s="793">
        <v>1.1399999999999999</v>
      </c>
    </row>
    <row r="11" spans="1:19" s="20" customFormat="1" ht="47.25" customHeight="1" x14ac:dyDescent="0.3">
      <c r="A11" s="164"/>
      <c r="B11" s="183"/>
      <c r="C11" s="197">
        <v>216</v>
      </c>
      <c r="D11" s="221" t="s">
        <v>20</v>
      </c>
      <c r="E11" s="358" t="s">
        <v>176</v>
      </c>
      <c r="F11" s="268">
        <v>200</v>
      </c>
      <c r="G11" s="257"/>
      <c r="H11" s="352">
        <v>0.26</v>
      </c>
      <c r="I11" s="17">
        <v>0</v>
      </c>
      <c r="J11" s="60">
        <v>15.76</v>
      </c>
      <c r="K11" s="375">
        <v>62</v>
      </c>
      <c r="L11" s="411">
        <v>0</v>
      </c>
      <c r="M11" s="24">
        <v>4.4000000000000004</v>
      </c>
      <c r="N11" s="24">
        <v>0</v>
      </c>
      <c r="O11" s="69">
        <v>0.32</v>
      </c>
      <c r="P11" s="23">
        <v>0.4</v>
      </c>
      <c r="Q11" s="24">
        <v>0</v>
      </c>
      <c r="R11" s="24">
        <v>0</v>
      </c>
      <c r="S11" s="69">
        <v>0.04</v>
      </c>
    </row>
    <row r="12" spans="1:19" s="20" customFormat="1" ht="38.25" customHeight="1" x14ac:dyDescent="0.3">
      <c r="A12" s="164"/>
      <c r="B12" s="183"/>
      <c r="C12" s="159">
        <v>119</v>
      </c>
      <c r="D12" s="221" t="s">
        <v>15</v>
      </c>
      <c r="E12" s="257" t="s">
        <v>67</v>
      </c>
      <c r="F12" s="268">
        <v>20</v>
      </c>
      <c r="G12" s="197"/>
      <c r="H12" s="352">
        <v>1.4</v>
      </c>
      <c r="I12" s="17">
        <v>0.14000000000000001</v>
      </c>
      <c r="J12" s="60">
        <v>8.8000000000000007</v>
      </c>
      <c r="K12" s="374">
        <v>48</v>
      </c>
      <c r="L12" s="352">
        <v>0.02</v>
      </c>
      <c r="M12" s="17">
        <v>0</v>
      </c>
      <c r="N12" s="17">
        <v>0</v>
      </c>
      <c r="O12" s="60">
        <v>3.5999999999999997E-2</v>
      </c>
      <c r="P12" s="21">
        <v>7.4</v>
      </c>
      <c r="Q12" s="17">
        <v>43.6</v>
      </c>
      <c r="R12" s="17">
        <v>13</v>
      </c>
      <c r="S12" s="60">
        <v>0.56000000000000005</v>
      </c>
    </row>
    <row r="13" spans="1:19" s="20" customFormat="1" ht="38.25" customHeight="1" x14ac:dyDescent="0.3">
      <c r="A13" s="164"/>
      <c r="B13" s="183"/>
      <c r="C13" s="197">
        <v>120</v>
      </c>
      <c r="D13" s="221" t="s">
        <v>16</v>
      </c>
      <c r="E13" s="257" t="s">
        <v>55</v>
      </c>
      <c r="F13" s="206">
        <v>20</v>
      </c>
      <c r="G13" s="197"/>
      <c r="H13" s="352">
        <v>1.1399999999999999</v>
      </c>
      <c r="I13" s="17">
        <v>0.22</v>
      </c>
      <c r="J13" s="60">
        <v>7.44</v>
      </c>
      <c r="K13" s="375">
        <v>36.26</v>
      </c>
      <c r="L13" s="352">
        <v>0.02</v>
      </c>
      <c r="M13" s="17">
        <v>0.08</v>
      </c>
      <c r="N13" s="17">
        <v>0</v>
      </c>
      <c r="O13" s="60">
        <v>0.06</v>
      </c>
      <c r="P13" s="21">
        <v>6.8</v>
      </c>
      <c r="Q13" s="17">
        <v>24</v>
      </c>
      <c r="R13" s="17">
        <v>8.1999999999999993</v>
      </c>
      <c r="S13" s="60">
        <v>0.46</v>
      </c>
    </row>
    <row r="14" spans="1:19" s="20" customFormat="1" ht="38.25" customHeight="1" x14ac:dyDescent="0.3">
      <c r="A14" s="464"/>
      <c r="B14" s="184" t="s">
        <v>99</v>
      </c>
      <c r="C14" s="243"/>
      <c r="D14" s="347"/>
      <c r="E14" s="547" t="s">
        <v>24</v>
      </c>
      <c r="F14" s="445">
        <f>F6+F7+F9+F11+F12+F13</f>
        <v>540</v>
      </c>
      <c r="G14" s="243"/>
      <c r="H14" s="485">
        <f>H6+H7+H9+H11+H12+H13</f>
        <v>22.169999999999998</v>
      </c>
      <c r="I14" s="96">
        <f t="shared" ref="I14:S14" si="0">I6+I7+I9+I11+I12+I13</f>
        <v>26.88</v>
      </c>
      <c r="J14" s="97">
        <f t="shared" si="0"/>
        <v>61.510000000000005</v>
      </c>
      <c r="K14" s="627">
        <f>K6+K7+K9+K11+K12+K13</f>
        <v>580.66</v>
      </c>
      <c r="L14" s="485">
        <f t="shared" si="0"/>
        <v>0.58000000000000007</v>
      </c>
      <c r="M14" s="96">
        <f t="shared" si="0"/>
        <v>34.07</v>
      </c>
      <c r="N14" s="96">
        <f t="shared" si="0"/>
        <v>0</v>
      </c>
      <c r="O14" s="97">
        <f t="shared" si="0"/>
        <v>9.4359999999999999</v>
      </c>
      <c r="P14" s="95">
        <f t="shared" si="0"/>
        <v>110.84000000000002</v>
      </c>
      <c r="Q14" s="96">
        <f t="shared" si="0"/>
        <v>298.34000000000003</v>
      </c>
      <c r="R14" s="96">
        <f t="shared" si="0"/>
        <v>90.320000000000007</v>
      </c>
      <c r="S14" s="97">
        <f t="shared" si="0"/>
        <v>18.98</v>
      </c>
    </row>
    <row r="15" spans="1:19" s="20" customFormat="1" ht="38.25" customHeight="1" x14ac:dyDescent="0.3">
      <c r="A15" s="465"/>
      <c r="B15" s="185" t="s">
        <v>100</v>
      </c>
      <c r="C15" s="244"/>
      <c r="D15" s="348"/>
      <c r="E15" s="548" t="s">
        <v>24</v>
      </c>
      <c r="F15" s="443">
        <f>F6+F8+F10+F11+F12+F13</f>
        <v>540</v>
      </c>
      <c r="G15" s="443"/>
      <c r="H15" s="443">
        <f t="shared" ref="H15:S15" si="1">H6+H8+H10+H11+H12+H13</f>
        <v>25.12</v>
      </c>
      <c r="I15" s="443">
        <f t="shared" si="1"/>
        <v>32.64</v>
      </c>
      <c r="J15" s="443">
        <f t="shared" si="1"/>
        <v>60.3</v>
      </c>
      <c r="K15" s="443">
        <f t="shared" si="1"/>
        <v>640.96</v>
      </c>
      <c r="L15" s="443">
        <f t="shared" si="1"/>
        <v>0.24</v>
      </c>
      <c r="M15" s="443">
        <f t="shared" si="1"/>
        <v>27.379999999999995</v>
      </c>
      <c r="N15" s="443">
        <f t="shared" si="1"/>
        <v>5.21</v>
      </c>
      <c r="O15" s="443">
        <f t="shared" si="1"/>
        <v>16.245999999999999</v>
      </c>
      <c r="P15" s="443">
        <f t="shared" si="1"/>
        <v>247.52000000000004</v>
      </c>
      <c r="Q15" s="443">
        <f t="shared" si="1"/>
        <v>193.74</v>
      </c>
      <c r="R15" s="443">
        <f t="shared" si="1"/>
        <v>60.47</v>
      </c>
      <c r="S15" s="443">
        <f t="shared" si="1"/>
        <v>5.7399999999999993</v>
      </c>
    </row>
    <row r="16" spans="1:19" s="20" customFormat="1" ht="38.25" customHeight="1" x14ac:dyDescent="0.3">
      <c r="A16" s="464"/>
      <c r="B16" s="184" t="s">
        <v>99</v>
      </c>
      <c r="C16" s="243"/>
      <c r="D16" s="347"/>
      <c r="E16" s="549" t="s">
        <v>25</v>
      </c>
      <c r="F16" s="269"/>
      <c r="G16" s="556"/>
      <c r="H16" s="562"/>
      <c r="I16" s="101"/>
      <c r="J16" s="541"/>
      <c r="K16" s="628">
        <f>K14/23.5</f>
        <v>24.708936170212766</v>
      </c>
      <c r="L16" s="562"/>
      <c r="M16" s="101"/>
      <c r="N16" s="101"/>
      <c r="O16" s="541"/>
      <c r="P16" s="566"/>
      <c r="Q16" s="101"/>
      <c r="R16" s="101"/>
      <c r="S16" s="541"/>
    </row>
    <row r="17" spans="1:19" s="20" customFormat="1" ht="38.25" customHeight="1" thickBot="1" x14ac:dyDescent="0.35">
      <c r="A17" s="466"/>
      <c r="B17" s="186" t="s">
        <v>100</v>
      </c>
      <c r="C17" s="245"/>
      <c r="D17" s="470"/>
      <c r="E17" s="550" t="s">
        <v>25</v>
      </c>
      <c r="F17" s="273"/>
      <c r="G17" s="557"/>
      <c r="H17" s="563"/>
      <c r="I17" s="542"/>
      <c r="J17" s="543"/>
      <c r="K17" s="565">
        <f>K15/23.5</f>
        <v>27.274893617021277</v>
      </c>
      <c r="L17" s="563"/>
      <c r="M17" s="542"/>
      <c r="N17" s="542"/>
      <c r="O17" s="543"/>
      <c r="P17" s="567"/>
      <c r="Q17" s="542"/>
      <c r="R17" s="542"/>
      <c r="S17" s="543"/>
    </row>
    <row r="18" spans="1:19" s="20" customFormat="1" ht="38.25" customHeight="1" x14ac:dyDescent="0.3">
      <c r="A18" s="218" t="s">
        <v>7</v>
      </c>
      <c r="B18" s="180"/>
      <c r="C18" s="468">
        <v>13</v>
      </c>
      <c r="D18" s="408" t="s">
        <v>8</v>
      </c>
      <c r="E18" s="544" t="s">
        <v>73</v>
      </c>
      <c r="F18" s="554">
        <v>60</v>
      </c>
      <c r="G18" s="468"/>
      <c r="H18" s="564">
        <v>1.2</v>
      </c>
      <c r="I18" s="73">
        <v>4.26</v>
      </c>
      <c r="J18" s="74">
        <v>6.18</v>
      </c>
      <c r="K18" s="560">
        <v>67.92</v>
      </c>
      <c r="L18" s="564">
        <v>0.03</v>
      </c>
      <c r="M18" s="73">
        <v>7.44</v>
      </c>
      <c r="N18" s="73">
        <v>0</v>
      </c>
      <c r="O18" s="74">
        <v>2.23</v>
      </c>
      <c r="P18" s="568">
        <v>24.87</v>
      </c>
      <c r="Q18" s="73">
        <v>42.95</v>
      </c>
      <c r="R18" s="73">
        <v>26.03</v>
      </c>
      <c r="S18" s="74">
        <v>0.76</v>
      </c>
    </row>
    <row r="19" spans="1:19" s="20" customFormat="1" ht="38.25" customHeight="1" x14ac:dyDescent="0.3">
      <c r="A19" s="164"/>
      <c r="B19" s="725"/>
      <c r="C19" s="208">
        <v>32</v>
      </c>
      <c r="D19" s="387" t="s">
        <v>9</v>
      </c>
      <c r="E19" s="479" t="s">
        <v>61</v>
      </c>
      <c r="F19" s="422">
        <v>200</v>
      </c>
      <c r="G19" s="208"/>
      <c r="H19" s="127">
        <v>5.88</v>
      </c>
      <c r="I19" s="13">
        <v>8.82</v>
      </c>
      <c r="J19" s="27">
        <v>9.6</v>
      </c>
      <c r="K19" s="209">
        <v>142.19999999999999</v>
      </c>
      <c r="L19" s="353">
        <v>0.04</v>
      </c>
      <c r="M19" s="13">
        <v>2.2400000000000002</v>
      </c>
      <c r="N19" s="13">
        <v>1.48</v>
      </c>
      <c r="O19" s="65">
        <v>1.22</v>
      </c>
      <c r="P19" s="127">
        <v>32.880000000000003</v>
      </c>
      <c r="Q19" s="13">
        <v>83.64</v>
      </c>
      <c r="R19" s="43">
        <v>22.74</v>
      </c>
      <c r="S19" s="141">
        <v>1.44</v>
      </c>
    </row>
    <row r="20" spans="1:19" s="20" customFormat="1" ht="38.25" customHeight="1" x14ac:dyDescent="0.3">
      <c r="A20" s="166"/>
      <c r="B20" s="183"/>
      <c r="C20" s="197">
        <v>82</v>
      </c>
      <c r="D20" s="221" t="s">
        <v>10</v>
      </c>
      <c r="E20" s="358" t="s">
        <v>69</v>
      </c>
      <c r="F20" s="268">
        <v>95</v>
      </c>
      <c r="G20" s="197"/>
      <c r="H20" s="353">
        <v>23.46</v>
      </c>
      <c r="I20" s="13">
        <v>16.34</v>
      </c>
      <c r="J20" s="65">
        <v>0.56999999999999995</v>
      </c>
      <c r="K20" s="159">
        <v>243.58</v>
      </c>
      <c r="L20" s="353">
        <v>0.05</v>
      </c>
      <c r="M20" s="13">
        <v>0.96</v>
      </c>
      <c r="N20" s="13">
        <v>0.01</v>
      </c>
      <c r="O20" s="65">
        <v>1.02</v>
      </c>
      <c r="P20" s="127">
        <v>30.95</v>
      </c>
      <c r="Q20" s="13">
        <v>180.14</v>
      </c>
      <c r="R20" s="13">
        <v>23.62</v>
      </c>
      <c r="S20" s="65">
        <v>1.55</v>
      </c>
    </row>
    <row r="21" spans="1:19" s="20" customFormat="1" ht="38.25" customHeight="1" x14ac:dyDescent="0.3">
      <c r="A21" s="166"/>
      <c r="B21" s="183"/>
      <c r="C21" s="197">
        <v>54</v>
      </c>
      <c r="D21" s="221" t="s">
        <v>57</v>
      </c>
      <c r="E21" s="265" t="s">
        <v>50</v>
      </c>
      <c r="F21" s="206">
        <v>150</v>
      </c>
      <c r="G21" s="197"/>
      <c r="H21" s="411">
        <v>7.2</v>
      </c>
      <c r="I21" s="24">
        <v>5.0999999999999996</v>
      </c>
      <c r="J21" s="69">
        <v>33.9</v>
      </c>
      <c r="K21" s="410">
        <v>210.3</v>
      </c>
      <c r="L21" s="411">
        <v>0.21</v>
      </c>
      <c r="M21" s="24">
        <v>0</v>
      </c>
      <c r="N21" s="24">
        <v>0</v>
      </c>
      <c r="O21" s="69">
        <v>1.74</v>
      </c>
      <c r="P21" s="23">
        <v>14.55</v>
      </c>
      <c r="Q21" s="24">
        <v>208.87</v>
      </c>
      <c r="R21" s="24">
        <v>139.99</v>
      </c>
      <c r="S21" s="69">
        <v>4.68</v>
      </c>
    </row>
    <row r="22" spans="1:19" s="20" customFormat="1" ht="38.25" customHeight="1" x14ac:dyDescent="0.3">
      <c r="A22" s="166"/>
      <c r="B22" s="183"/>
      <c r="C22" s="197">
        <v>96</v>
      </c>
      <c r="D22" s="221" t="s">
        <v>20</v>
      </c>
      <c r="E22" s="358" t="s">
        <v>183</v>
      </c>
      <c r="F22" s="268">
        <v>200</v>
      </c>
      <c r="G22" s="197"/>
      <c r="H22" s="352">
        <v>0.5</v>
      </c>
      <c r="I22" s="17">
        <v>0</v>
      </c>
      <c r="J22" s="60">
        <v>15.84</v>
      </c>
      <c r="K22" s="374">
        <v>65.36</v>
      </c>
      <c r="L22" s="352">
        <v>0</v>
      </c>
      <c r="M22" s="17">
        <v>2.62</v>
      </c>
      <c r="N22" s="17">
        <v>0</v>
      </c>
      <c r="O22" s="60">
        <v>0.24</v>
      </c>
      <c r="P22" s="21">
        <v>13.34</v>
      </c>
      <c r="Q22" s="17">
        <v>2.74</v>
      </c>
      <c r="R22" s="17">
        <v>3.74</v>
      </c>
      <c r="S22" s="60">
        <v>0.22</v>
      </c>
    </row>
    <row r="23" spans="1:19" s="20" customFormat="1" ht="38.25" customHeight="1" x14ac:dyDescent="0.3">
      <c r="A23" s="166"/>
      <c r="B23" s="183"/>
      <c r="C23" s="159">
        <v>119</v>
      </c>
      <c r="D23" s="221" t="s">
        <v>15</v>
      </c>
      <c r="E23" s="265" t="s">
        <v>67</v>
      </c>
      <c r="F23" s="207">
        <v>30</v>
      </c>
      <c r="G23" s="207"/>
      <c r="H23" s="23">
        <v>2.13</v>
      </c>
      <c r="I23" s="24">
        <v>0.21</v>
      </c>
      <c r="J23" s="25">
        <v>13.26</v>
      </c>
      <c r="K23" s="409">
        <v>72</v>
      </c>
      <c r="L23" s="411">
        <v>0.03</v>
      </c>
      <c r="M23" s="24">
        <v>0</v>
      </c>
      <c r="N23" s="24">
        <v>0</v>
      </c>
      <c r="O23" s="69">
        <v>0.05</v>
      </c>
      <c r="P23" s="23">
        <v>11.1</v>
      </c>
      <c r="Q23" s="24">
        <v>65.400000000000006</v>
      </c>
      <c r="R23" s="24">
        <v>19.5</v>
      </c>
      <c r="S23" s="69">
        <v>0.84</v>
      </c>
    </row>
    <row r="24" spans="1:19" s="20" customFormat="1" ht="38.25" customHeight="1" x14ac:dyDescent="0.3">
      <c r="A24" s="166"/>
      <c r="B24" s="183"/>
      <c r="C24" s="197">
        <v>120</v>
      </c>
      <c r="D24" s="221" t="s">
        <v>16</v>
      </c>
      <c r="E24" s="265" t="s">
        <v>55</v>
      </c>
      <c r="F24" s="207">
        <v>20</v>
      </c>
      <c r="G24" s="207"/>
      <c r="H24" s="23">
        <v>1.1399999999999999</v>
      </c>
      <c r="I24" s="24">
        <v>0.22</v>
      </c>
      <c r="J24" s="25">
        <v>7.44</v>
      </c>
      <c r="K24" s="409">
        <v>36.26</v>
      </c>
      <c r="L24" s="411">
        <v>0.02</v>
      </c>
      <c r="M24" s="24">
        <v>0.08</v>
      </c>
      <c r="N24" s="24">
        <v>0</v>
      </c>
      <c r="O24" s="69">
        <v>0.06</v>
      </c>
      <c r="P24" s="23">
        <v>6.8</v>
      </c>
      <c r="Q24" s="24">
        <v>24</v>
      </c>
      <c r="R24" s="24">
        <v>8.1999999999999993</v>
      </c>
      <c r="S24" s="69">
        <v>0.46</v>
      </c>
    </row>
    <row r="25" spans="1:19" s="20" customFormat="1" ht="38.25" customHeight="1" x14ac:dyDescent="0.3">
      <c r="A25" s="166"/>
      <c r="B25" s="183"/>
      <c r="C25" s="393"/>
      <c r="D25" s="330"/>
      <c r="E25" s="459" t="s">
        <v>24</v>
      </c>
      <c r="F25" s="492">
        <f>SUM(F18:F24)</f>
        <v>755</v>
      </c>
      <c r="G25" s="197"/>
      <c r="H25" s="296">
        <f>SUM(H18:H24)</f>
        <v>41.510000000000005</v>
      </c>
      <c r="I25" s="15">
        <f t="shared" ref="I25:S25" si="2">SUM(I18:I24)</f>
        <v>34.950000000000003</v>
      </c>
      <c r="J25" s="66">
        <f t="shared" si="2"/>
        <v>86.79</v>
      </c>
      <c r="K25" s="500">
        <f>SUM(K18:K24)</f>
        <v>837.62</v>
      </c>
      <c r="L25" s="296">
        <f t="shared" si="2"/>
        <v>0.38</v>
      </c>
      <c r="M25" s="15">
        <f t="shared" si="2"/>
        <v>13.340000000000002</v>
      </c>
      <c r="N25" s="15">
        <f t="shared" si="2"/>
        <v>1.49</v>
      </c>
      <c r="O25" s="66">
        <f t="shared" si="2"/>
        <v>6.5600000000000005</v>
      </c>
      <c r="P25" s="29">
        <f t="shared" si="2"/>
        <v>134.49</v>
      </c>
      <c r="Q25" s="15">
        <f t="shared" si="2"/>
        <v>607.74</v>
      </c>
      <c r="R25" s="15">
        <f t="shared" si="2"/>
        <v>243.82</v>
      </c>
      <c r="S25" s="66">
        <f t="shared" si="2"/>
        <v>9.9500000000000011</v>
      </c>
    </row>
    <row r="26" spans="1:19" s="20" customFormat="1" ht="38.25" customHeight="1" thickBot="1" x14ac:dyDescent="0.35">
      <c r="A26" s="383"/>
      <c r="B26" s="467"/>
      <c r="C26" s="469"/>
      <c r="D26" s="450"/>
      <c r="E26" s="461" t="s">
        <v>25</v>
      </c>
      <c r="F26" s="450"/>
      <c r="G26" s="484"/>
      <c r="H26" s="454"/>
      <c r="I26" s="62"/>
      <c r="J26" s="63"/>
      <c r="K26" s="501">
        <f>K25/23.5</f>
        <v>35.643404255319147</v>
      </c>
      <c r="L26" s="454"/>
      <c r="M26" s="62"/>
      <c r="N26" s="62"/>
      <c r="O26" s="63"/>
      <c r="P26" s="448"/>
      <c r="Q26" s="62"/>
      <c r="R26" s="62"/>
      <c r="S26" s="63"/>
    </row>
    <row r="27" spans="1:19" x14ac:dyDescent="0.3">
      <c r="A27" s="9"/>
      <c r="C27" s="41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19" x14ac:dyDescent="0.3">
      <c r="A28" s="88" t="s">
        <v>98</v>
      </c>
      <c r="C28" s="89"/>
      <c r="D28" s="76"/>
      <c r="E28" s="35"/>
      <c r="F28" s="2"/>
      <c r="G28" s="9"/>
      <c r="H28" s="9"/>
      <c r="I28" s="9"/>
      <c r="J28" s="2"/>
      <c r="K28" s="2"/>
      <c r="L28" s="2"/>
      <c r="M28" s="2"/>
      <c r="N28" s="2"/>
    </row>
    <row r="29" spans="1:19" x14ac:dyDescent="0.3">
      <c r="A29" s="85" t="s">
        <v>82</v>
      </c>
      <c r="C29" s="86"/>
      <c r="D29" s="87"/>
      <c r="G29" s="11"/>
      <c r="H29" s="9"/>
      <c r="I29" s="11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ht="18" x14ac:dyDescent="0.3">
      <c r="D31" s="11"/>
      <c r="E31" s="30"/>
      <c r="F31" s="31"/>
      <c r="G31" s="11"/>
      <c r="H31" s="11"/>
      <c r="I31" s="11"/>
      <c r="J31" s="11"/>
    </row>
    <row r="32" spans="1:19" ht="18" x14ac:dyDescent="0.3">
      <c r="D32" s="11"/>
      <c r="E32" s="30"/>
      <c r="F32" s="31"/>
      <c r="G32" s="11"/>
      <c r="H32" s="11"/>
      <c r="I32" s="11"/>
      <c r="J32" s="11"/>
    </row>
    <row r="33" spans="4:10" ht="18" x14ac:dyDescent="0.3">
      <c r="D33" s="11"/>
      <c r="E33" s="30"/>
      <c r="F33" s="3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  <row r="40" spans="4:10" x14ac:dyDescent="0.3">
      <c r="D40" s="11"/>
      <c r="E40" s="11"/>
      <c r="F40" s="11"/>
      <c r="G40" s="11"/>
      <c r="H40" s="11"/>
      <c r="I40" s="11"/>
      <c r="J40" s="11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R35"/>
  <sheetViews>
    <sheetView zoomScale="60" zoomScaleNormal="60" workbookViewId="0">
      <selection activeCell="Q19" sqref="Q19"/>
    </sheetView>
  </sheetViews>
  <sheetFormatPr defaultRowHeight="14.4" x14ac:dyDescent="0.3"/>
  <cols>
    <col min="1" max="1" width="16.88671875" customWidth="1"/>
    <col min="2" max="2" width="15.6640625" style="5" customWidth="1"/>
    <col min="3" max="3" width="20.88671875" customWidth="1"/>
    <col min="4" max="4" width="54.33203125" customWidth="1"/>
    <col min="5" max="5" width="13.8867187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</cols>
  <sheetData>
    <row r="2" spans="1:18" ht="22.8" x14ac:dyDescent="0.4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18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8" s="20" customFormat="1" ht="21.75" customHeight="1" x14ac:dyDescent="0.3">
      <c r="A4" s="214"/>
      <c r="B4" s="162" t="s">
        <v>45</v>
      </c>
      <c r="C4" s="160"/>
      <c r="D4" s="233"/>
      <c r="E4" s="155"/>
      <c r="F4" s="162"/>
      <c r="G4" s="108" t="s">
        <v>26</v>
      </c>
      <c r="H4" s="108"/>
      <c r="I4" s="108"/>
      <c r="J4" s="280" t="s">
        <v>27</v>
      </c>
      <c r="K4" s="1044" t="s">
        <v>28</v>
      </c>
      <c r="L4" s="1042"/>
      <c r="M4" s="1042"/>
      <c r="N4" s="1042"/>
      <c r="O4" s="1041" t="s">
        <v>29</v>
      </c>
      <c r="P4" s="1044"/>
      <c r="Q4" s="1044"/>
      <c r="R4" s="1045"/>
    </row>
    <row r="5" spans="1:18" s="20" customFormat="1" ht="28.5" customHeight="1" thickBot="1" x14ac:dyDescent="0.35">
      <c r="A5" s="215" t="s">
        <v>0</v>
      </c>
      <c r="B5" s="163" t="s">
        <v>46</v>
      </c>
      <c r="C5" s="523" t="s">
        <v>47</v>
      </c>
      <c r="D5" s="163" t="s">
        <v>44</v>
      </c>
      <c r="E5" s="156" t="s">
        <v>30</v>
      </c>
      <c r="F5" s="163" t="s">
        <v>43</v>
      </c>
      <c r="G5" s="115" t="s">
        <v>31</v>
      </c>
      <c r="H5" s="116" t="s">
        <v>32</v>
      </c>
      <c r="I5" s="275" t="s">
        <v>33</v>
      </c>
      <c r="J5" s="281" t="s">
        <v>34</v>
      </c>
      <c r="K5" s="115" t="s">
        <v>35</v>
      </c>
      <c r="L5" s="116" t="s">
        <v>36</v>
      </c>
      <c r="M5" s="116" t="s">
        <v>37</v>
      </c>
      <c r="N5" s="275" t="s">
        <v>38</v>
      </c>
      <c r="O5" s="351" t="s">
        <v>39</v>
      </c>
      <c r="P5" s="116" t="s">
        <v>40</v>
      </c>
      <c r="Q5" s="116" t="s">
        <v>41</v>
      </c>
      <c r="R5" s="118" t="s">
        <v>42</v>
      </c>
    </row>
    <row r="6" spans="1:18" s="20" customFormat="1" ht="39" customHeight="1" x14ac:dyDescent="0.3">
      <c r="A6" s="218" t="s">
        <v>6</v>
      </c>
      <c r="B6" s="211">
        <v>134</v>
      </c>
      <c r="C6" s="364" t="s">
        <v>23</v>
      </c>
      <c r="D6" s="408" t="s">
        <v>179</v>
      </c>
      <c r="E6" s="211">
        <v>150</v>
      </c>
      <c r="F6" s="493"/>
      <c r="G6" s="396">
        <v>0.6</v>
      </c>
      <c r="H6" s="56">
        <v>0</v>
      </c>
      <c r="I6" s="57">
        <v>16.95</v>
      </c>
      <c r="J6" s="498">
        <v>69</v>
      </c>
      <c r="K6" s="396">
        <v>1.4999999999999999E-2</v>
      </c>
      <c r="L6" s="56">
        <v>19.5</v>
      </c>
      <c r="M6" s="56">
        <v>4.4999999999999998E-2</v>
      </c>
      <c r="N6" s="57">
        <v>0</v>
      </c>
      <c r="O6" s="55">
        <v>24</v>
      </c>
      <c r="P6" s="56">
        <v>16.5</v>
      </c>
      <c r="Q6" s="56">
        <v>13.5</v>
      </c>
      <c r="R6" s="57">
        <v>3.3</v>
      </c>
    </row>
    <row r="7" spans="1:18" s="20" customFormat="1" ht="39" customHeight="1" x14ac:dyDescent="0.3">
      <c r="A7" s="164"/>
      <c r="B7" s="208">
        <v>66</v>
      </c>
      <c r="C7" s="387" t="s">
        <v>77</v>
      </c>
      <c r="D7" s="479" t="s">
        <v>71</v>
      </c>
      <c r="E7" s="422">
        <v>150</v>
      </c>
      <c r="F7" s="208"/>
      <c r="G7" s="21">
        <v>15.6</v>
      </c>
      <c r="H7" s="17">
        <v>16.350000000000001</v>
      </c>
      <c r="I7" s="22">
        <v>2.7</v>
      </c>
      <c r="J7" s="282">
        <v>220.2</v>
      </c>
      <c r="K7" s="21">
        <v>7.0000000000000007E-2</v>
      </c>
      <c r="L7" s="17">
        <v>0.52</v>
      </c>
      <c r="M7" s="17">
        <v>0.33</v>
      </c>
      <c r="N7" s="22">
        <v>0.78</v>
      </c>
      <c r="O7" s="352">
        <v>112.35</v>
      </c>
      <c r="P7" s="17">
        <v>250.35</v>
      </c>
      <c r="Q7" s="17">
        <v>18.809999999999999</v>
      </c>
      <c r="R7" s="60">
        <v>2.79</v>
      </c>
    </row>
    <row r="8" spans="1:18" s="20" customFormat="1" ht="39" customHeight="1" x14ac:dyDescent="0.3">
      <c r="A8" s="164"/>
      <c r="B8" s="208">
        <v>161</v>
      </c>
      <c r="C8" s="387" t="s">
        <v>78</v>
      </c>
      <c r="D8" s="479" t="s">
        <v>72</v>
      </c>
      <c r="E8" s="422">
        <v>200</v>
      </c>
      <c r="F8" s="208"/>
      <c r="G8" s="21">
        <v>6.2</v>
      </c>
      <c r="H8" s="17">
        <v>4.8</v>
      </c>
      <c r="I8" s="22">
        <v>24</v>
      </c>
      <c r="J8" s="282">
        <v>164.6</v>
      </c>
      <c r="K8" s="21">
        <v>0</v>
      </c>
      <c r="L8" s="17">
        <v>0.18</v>
      </c>
      <c r="M8" s="17">
        <v>0</v>
      </c>
      <c r="N8" s="22">
        <v>0.18</v>
      </c>
      <c r="O8" s="352">
        <v>78.319999999999993</v>
      </c>
      <c r="P8" s="17">
        <v>55.38</v>
      </c>
      <c r="Q8" s="17">
        <v>18.46</v>
      </c>
      <c r="R8" s="60">
        <v>0.38</v>
      </c>
    </row>
    <row r="9" spans="1:18" s="20" customFormat="1" ht="39" customHeight="1" x14ac:dyDescent="0.3">
      <c r="A9" s="164"/>
      <c r="B9" s="208">
        <v>121</v>
      </c>
      <c r="C9" s="358" t="s">
        <v>59</v>
      </c>
      <c r="D9" s="357" t="s">
        <v>59</v>
      </c>
      <c r="E9" s="527">
        <v>30</v>
      </c>
      <c r="F9" s="206"/>
      <c r="G9" s="21">
        <v>2.16</v>
      </c>
      <c r="H9" s="17">
        <v>0.81</v>
      </c>
      <c r="I9" s="22">
        <v>14.73</v>
      </c>
      <c r="J9" s="282">
        <v>75.66</v>
      </c>
      <c r="K9" s="21">
        <v>0.04</v>
      </c>
      <c r="L9" s="17">
        <v>0</v>
      </c>
      <c r="M9" s="17">
        <v>0</v>
      </c>
      <c r="N9" s="22">
        <v>0.51</v>
      </c>
      <c r="O9" s="352">
        <v>7.5</v>
      </c>
      <c r="P9" s="17">
        <v>24.6</v>
      </c>
      <c r="Q9" s="17">
        <v>9.9</v>
      </c>
      <c r="R9" s="60">
        <v>0.45</v>
      </c>
    </row>
    <row r="10" spans="1:18" s="20" customFormat="1" ht="39" customHeight="1" x14ac:dyDescent="0.3">
      <c r="A10" s="164"/>
      <c r="B10" s="208">
        <v>120</v>
      </c>
      <c r="C10" s="257" t="s">
        <v>16</v>
      </c>
      <c r="D10" s="222" t="s">
        <v>55</v>
      </c>
      <c r="E10" s="197">
        <v>20</v>
      </c>
      <c r="F10" s="206"/>
      <c r="G10" s="21">
        <v>1.1399999999999999</v>
      </c>
      <c r="H10" s="17">
        <v>0.22</v>
      </c>
      <c r="I10" s="22">
        <v>7.44</v>
      </c>
      <c r="J10" s="283">
        <v>36.26</v>
      </c>
      <c r="K10" s="21">
        <v>0.02</v>
      </c>
      <c r="L10" s="17">
        <v>0.08</v>
      </c>
      <c r="M10" s="17">
        <v>0</v>
      </c>
      <c r="N10" s="22">
        <v>0.06</v>
      </c>
      <c r="O10" s="352">
        <v>6.8</v>
      </c>
      <c r="P10" s="17">
        <v>24</v>
      </c>
      <c r="Q10" s="17">
        <v>8.1999999999999993</v>
      </c>
      <c r="R10" s="60">
        <v>0.46</v>
      </c>
    </row>
    <row r="11" spans="1:18" s="20" customFormat="1" ht="39" customHeight="1" x14ac:dyDescent="0.3">
      <c r="A11" s="164"/>
      <c r="B11" s="525"/>
      <c r="C11" s="387"/>
      <c r="D11" s="480" t="s">
        <v>24</v>
      </c>
      <c r="E11" s="528">
        <f>SUM(E6:E10)</f>
        <v>550</v>
      </c>
      <c r="F11" s="208"/>
      <c r="G11" s="530">
        <f t="shared" ref="G11:R11" si="0">SUM(G6:G10)</f>
        <v>25.7</v>
      </c>
      <c r="H11" s="38">
        <f t="shared" si="0"/>
        <v>22.18</v>
      </c>
      <c r="I11" s="533">
        <f t="shared" si="0"/>
        <v>65.819999999999993</v>
      </c>
      <c r="J11" s="536">
        <f t="shared" si="0"/>
        <v>565.71999999999991</v>
      </c>
      <c r="K11" s="530">
        <f t="shared" si="0"/>
        <v>0.14499999999999999</v>
      </c>
      <c r="L11" s="38">
        <f t="shared" si="0"/>
        <v>20.279999999999998</v>
      </c>
      <c r="M11" s="38">
        <f t="shared" si="0"/>
        <v>0.375</v>
      </c>
      <c r="N11" s="533">
        <f t="shared" si="0"/>
        <v>1.53</v>
      </c>
      <c r="O11" s="538">
        <f t="shared" si="0"/>
        <v>228.97</v>
      </c>
      <c r="P11" s="38">
        <f t="shared" si="0"/>
        <v>370.83000000000004</v>
      </c>
      <c r="Q11" s="38">
        <f t="shared" si="0"/>
        <v>68.87</v>
      </c>
      <c r="R11" s="519">
        <f t="shared" si="0"/>
        <v>7.38</v>
      </c>
    </row>
    <row r="12" spans="1:18" s="20" customFormat="1" ht="39" customHeight="1" thickBot="1" x14ac:dyDescent="0.35">
      <c r="A12" s="522"/>
      <c r="B12" s="939"/>
      <c r="C12" s="524"/>
      <c r="D12" s="481" t="s">
        <v>25</v>
      </c>
      <c r="E12" s="529"/>
      <c r="F12" s="526"/>
      <c r="G12" s="531"/>
      <c r="H12" s="520"/>
      <c r="I12" s="534"/>
      <c r="J12" s="537">
        <f>J11/23.5</f>
        <v>24.073191489361697</v>
      </c>
      <c r="K12" s="531"/>
      <c r="L12" s="520"/>
      <c r="M12" s="520"/>
      <c r="N12" s="534"/>
      <c r="O12" s="539"/>
      <c r="P12" s="520"/>
      <c r="Q12" s="520"/>
      <c r="R12" s="521"/>
    </row>
    <row r="13" spans="1:18" s="20" customFormat="1" ht="39" customHeight="1" x14ac:dyDescent="0.3">
      <c r="A13" s="218" t="s">
        <v>7</v>
      </c>
      <c r="B13" s="425">
        <v>9</v>
      </c>
      <c r="C13" s="507" t="s">
        <v>23</v>
      </c>
      <c r="D13" s="478" t="s">
        <v>134</v>
      </c>
      <c r="E13" s="483">
        <v>60</v>
      </c>
      <c r="F13" s="425"/>
      <c r="G13" s="55">
        <v>1.26</v>
      </c>
      <c r="H13" s="56">
        <v>4.26</v>
      </c>
      <c r="I13" s="64">
        <v>7.26</v>
      </c>
      <c r="J13" s="284">
        <v>72.48</v>
      </c>
      <c r="K13" s="55">
        <v>0.02</v>
      </c>
      <c r="L13" s="56">
        <v>9.8699999999999992</v>
      </c>
      <c r="M13" s="56">
        <v>0</v>
      </c>
      <c r="N13" s="64">
        <v>2.1</v>
      </c>
      <c r="O13" s="396">
        <v>30.16</v>
      </c>
      <c r="P13" s="56">
        <v>38.72</v>
      </c>
      <c r="Q13" s="56">
        <v>19.489999999999998</v>
      </c>
      <c r="R13" s="57">
        <v>1.1100000000000001</v>
      </c>
    </row>
    <row r="14" spans="1:18" s="20" customFormat="1" ht="39" customHeight="1" x14ac:dyDescent="0.3">
      <c r="A14" s="164"/>
      <c r="B14" s="206">
        <v>37</v>
      </c>
      <c r="C14" s="249" t="s">
        <v>9</v>
      </c>
      <c r="D14" s="358" t="s">
        <v>68</v>
      </c>
      <c r="E14" s="268">
        <v>200</v>
      </c>
      <c r="F14" s="197"/>
      <c r="G14" s="353">
        <v>6</v>
      </c>
      <c r="H14" s="13">
        <v>5.4</v>
      </c>
      <c r="I14" s="65">
        <v>10.8</v>
      </c>
      <c r="J14" s="159">
        <v>115.6</v>
      </c>
      <c r="K14" s="353">
        <v>0.1</v>
      </c>
      <c r="L14" s="13">
        <v>10.7</v>
      </c>
      <c r="M14" s="13">
        <v>0</v>
      </c>
      <c r="N14" s="65">
        <v>0.18</v>
      </c>
      <c r="O14" s="127">
        <v>33.14</v>
      </c>
      <c r="P14" s="13">
        <v>77.040000000000006</v>
      </c>
      <c r="Q14" s="13">
        <v>27.32</v>
      </c>
      <c r="R14" s="65">
        <v>1.02</v>
      </c>
    </row>
    <row r="15" spans="1:18" s="20" customFormat="1" ht="39" customHeight="1" x14ac:dyDescent="0.3">
      <c r="A15" s="166"/>
      <c r="B15" s="208">
        <v>75</v>
      </c>
      <c r="C15" s="387" t="s">
        <v>10</v>
      </c>
      <c r="D15" s="479" t="s">
        <v>80</v>
      </c>
      <c r="E15" s="422">
        <v>90</v>
      </c>
      <c r="F15" s="208"/>
      <c r="G15" s="532">
        <v>12.42</v>
      </c>
      <c r="H15" s="39">
        <v>2.88</v>
      </c>
      <c r="I15" s="40">
        <v>4.59</v>
      </c>
      <c r="J15" s="525">
        <v>93.51</v>
      </c>
      <c r="K15" s="532">
        <v>0.03</v>
      </c>
      <c r="L15" s="39">
        <v>2.4</v>
      </c>
      <c r="M15" s="39">
        <v>0</v>
      </c>
      <c r="N15" s="40">
        <v>2.9</v>
      </c>
      <c r="O15" s="540">
        <v>26.1</v>
      </c>
      <c r="P15" s="39">
        <v>104.5</v>
      </c>
      <c r="Q15" s="39">
        <v>16.899999999999999</v>
      </c>
      <c r="R15" s="142">
        <v>0.5</v>
      </c>
    </row>
    <row r="16" spans="1:18" s="20" customFormat="1" ht="39" customHeight="1" x14ac:dyDescent="0.3">
      <c r="A16" s="166"/>
      <c r="B16" s="208">
        <v>53</v>
      </c>
      <c r="C16" s="387" t="s">
        <v>79</v>
      </c>
      <c r="D16" s="510" t="s">
        <v>75</v>
      </c>
      <c r="E16" s="157">
        <v>150</v>
      </c>
      <c r="F16" s="208"/>
      <c r="G16" s="127">
        <v>3.3</v>
      </c>
      <c r="H16" s="13">
        <v>4.95</v>
      </c>
      <c r="I16" s="27">
        <v>32.25</v>
      </c>
      <c r="J16" s="209">
        <v>186.45</v>
      </c>
      <c r="K16" s="127">
        <v>0.03</v>
      </c>
      <c r="L16" s="13">
        <v>0</v>
      </c>
      <c r="M16" s="13">
        <v>0</v>
      </c>
      <c r="N16" s="27">
        <v>1.73</v>
      </c>
      <c r="O16" s="353">
        <v>4.95</v>
      </c>
      <c r="P16" s="13">
        <v>79.83</v>
      </c>
      <c r="Q16" s="43">
        <v>26.52</v>
      </c>
      <c r="R16" s="141">
        <v>0.53</v>
      </c>
    </row>
    <row r="17" spans="1:18" s="20" customFormat="1" ht="39" customHeight="1" x14ac:dyDescent="0.3">
      <c r="A17" s="166"/>
      <c r="B17" s="208">
        <v>103</v>
      </c>
      <c r="C17" s="387" t="s">
        <v>20</v>
      </c>
      <c r="D17" s="479" t="s">
        <v>76</v>
      </c>
      <c r="E17" s="422">
        <v>200</v>
      </c>
      <c r="F17" s="208"/>
      <c r="G17" s="21">
        <v>0.2</v>
      </c>
      <c r="H17" s="17">
        <v>0</v>
      </c>
      <c r="I17" s="22">
        <v>20.399999999999999</v>
      </c>
      <c r="J17" s="282">
        <v>82</v>
      </c>
      <c r="K17" s="21">
        <v>0</v>
      </c>
      <c r="L17" s="17">
        <v>9.24</v>
      </c>
      <c r="M17" s="17">
        <v>0</v>
      </c>
      <c r="N17" s="22">
        <v>0.04</v>
      </c>
      <c r="O17" s="352">
        <v>17.64</v>
      </c>
      <c r="P17" s="17">
        <v>5.0599999999999996</v>
      </c>
      <c r="Q17" s="42">
        <v>2.86</v>
      </c>
      <c r="R17" s="130">
        <v>0.12</v>
      </c>
    </row>
    <row r="18" spans="1:18" s="20" customFormat="1" ht="39" customHeight="1" x14ac:dyDescent="0.3">
      <c r="A18" s="166"/>
      <c r="B18" s="209">
        <v>119</v>
      </c>
      <c r="C18" s="257" t="s">
        <v>15</v>
      </c>
      <c r="D18" s="222" t="s">
        <v>67</v>
      </c>
      <c r="E18" s="197">
        <v>45</v>
      </c>
      <c r="F18" s="206"/>
      <c r="G18" s="21">
        <v>3.19</v>
      </c>
      <c r="H18" s="17">
        <v>0.31</v>
      </c>
      <c r="I18" s="22">
        <v>19.89</v>
      </c>
      <c r="J18" s="282">
        <v>108</v>
      </c>
      <c r="K18" s="21">
        <v>0.05</v>
      </c>
      <c r="L18" s="17">
        <v>0</v>
      </c>
      <c r="M18" s="17">
        <v>0</v>
      </c>
      <c r="N18" s="22">
        <v>0.08</v>
      </c>
      <c r="O18" s="352">
        <v>16.649999999999999</v>
      </c>
      <c r="P18" s="17">
        <v>98.1</v>
      </c>
      <c r="Q18" s="17">
        <v>29.25</v>
      </c>
      <c r="R18" s="60">
        <v>1.26</v>
      </c>
    </row>
    <row r="19" spans="1:18" s="20" customFormat="1" ht="39" customHeight="1" x14ac:dyDescent="0.3">
      <c r="A19" s="166"/>
      <c r="B19" s="206">
        <v>120</v>
      </c>
      <c r="C19" s="257" t="s">
        <v>16</v>
      </c>
      <c r="D19" s="222" t="s">
        <v>55</v>
      </c>
      <c r="E19" s="197">
        <v>30</v>
      </c>
      <c r="F19" s="206"/>
      <c r="G19" s="21">
        <v>1.71</v>
      </c>
      <c r="H19" s="17">
        <v>0.33</v>
      </c>
      <c r="I19" s="22">
        <v>11.16</v>
      </c>
      <c r="J19" s="282">
        <v>54.39</v>
      </c>
      <c r="K19" s="21">
        <v>0.03</v>
      </c>
      <c r="L19" s="17">
        <v>0.12</v>
      </c>
      <c r="M19" s="17">
        <v>0</v>
      </c>
      <c r="N19" s="22">
        <v>0.09</v>
      </c>
      <c r="O19" s="352">
        <v>10.199999999999999</v>
      </c>
      <c r="P19" s="17">
        <v>36</v>
      </c>
      <c r="Q19" s="17">
        <v>41.3</v>
      </c>
      <c r="R19" s="60">
        <v>0.69</v>
      </c>
    </row>
    <row r="20" spans="1:18" s="20" customFormat="1" ht="39" customHeight="1" x14ac:dyDescent="0.3">
      <c r="A20" s="166"/>
      <c r="B20" s="328"/>
      <c r="C20" s="372"/>
      <c r="D20" s="480" t="s">
        <v>24</v>
      </c>
      <c r="E20" s="490">
        <f>SUM(E13:E19)</f>
        <v>775</v>
      </c>
      <c r="F20" s="206"/>
      <c r="G20" s="29">
        <f t="shared" ref="G20:R20" si="1">SUM(G13:G19)</f>
        <v>28.080000000000002</v>
      </c>
      <c r="H20" s="15">
        <f t="shared" si="1"/>
        <v>18.129999999999995</v>
      </c>
      <c r="I20" s="191">
        <f t="shared" si="1"/>
        <v>106.35000000000001</v>
      </c>
      <c r="J20" s="488">
        <f t="shared" si="1"/>
        <v>712.43</v>
      </c>
      <c r="K20" s="29">
        <f t="shared" si="1"/>
        <v>0.26</v>
      </c>
      <c r="L20" s="15">
        <f t="shared" si="1"/>
        <v>32.33</v>
      </c>
      <c r="M20" s="15">
        <f t="shared" si="1"/>
        <v>0</v>
      </c>
      <c r="N20" s="191">
        <f t="shared" si="1"/>
        <v>7.12</v>
      </c>
      <c r="O20" s="296">
        <f t="shared" si="1"/>
        <v>138.84</v>
      </c>
      <c r="P20" s="15">
        <f t="shared" si="1"/>
        <v>439.25</v>
      </c>
      <c r="Q20" s="15">
        <f t="shared" si="1"/>
        <v>163.63999999999999</v>
      </c>
      <c r="R20" s="66">
        <f t="shared" si="1"/>
        <v>5.23</v>
      </c>
    </row>
    <row r="21" spans="1:18" s="20" customFormat="1" ht="39" customHeight="1" thickBot="1" x14ac:dyDescent="0.35">
      <c r="A21" s="383"/>
      <c r="B21" s="508"/>
      <c r="C21" s="484"/>
      <c r="D21" s="481" t="s">
        <v>25</v>
      </c>
      <c r="E21" s="484"/>
      <c r="F21" s="450"/>
      <c r="G21" s="448"/>
      <c r="H21" s="62"/>
      <c r="I21" s="453"/>
      <c r="J21" s="489">
        <f>J20/23.5</f>
        <v>30.316170212765954</v>
      </c>
      <c r="K21" s="448"/>
      <c r="L21" s="62"/>
      <c r="M21" s="62"/>
      <c r="N21" s="453"/>
      <c r="O21" s="454"/>
      <c r="P21" s="62"/>
      <c r="Q21" s="62"/>
      <c r="R21" s="63"/>
    </row>
    <row r="22" spans="1:18" x14ac:dyDescent="0.3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18" ht="18" x14ac:dyDescent="0.3">
      <c r="C23" s="11"/>
      <c r="D23" s="30"/>
      <c r="E23" s="31"/>
      <c r="F23" s="11"/>
      <c r="G23" s="9"/>
      <c r="H23" s="11"/>
      <c r="I23" s="11"/>
    </row>
    <row r="24" spans="1:18" ht="18" x14ac:dyDescent="0.3">
      <c r="C24" s="11"/>
      <c r="D24" s="30"/>
      <c r="E24" s="31"/>
      <c r="F24" s="11"/>
      <c r="G24" s="11"/>
      <c r="H24" s="11"/>
      <c r="I24" s="11"/>
    </row>
    <row r="25" spans="1:18" ht="18" x14ac:dyDescent="0.3">
      <c r="C25" s="11"/>
      <c r="D25" s="30"/>
      <c r="E25" s="31"/>
      <c r="F25" s="11"/>
      <c r="G25" s="11"/>
      <c r="H25" s="11"/>
      <c r="I25" s="11"/>
    </row>
    <row r="26" spans="1:18" ht="18" x14ac:dyDescent="0.3">
      <c r="C26" s="11"/>
      <c r="D26" s="30"/>
      <c r="E26" s="31"/>
      <c r="F26" s="11"/>
      <c r="G26" s="11"/>
      <c r="H26" s="11"/>
      <c r="I26" s="11"/>
    </row>
    <row r="27" spans="1:18" ht="18" x14ac:dyDescent="0.3">
      <c r="C27" s="11"/>
      <c r="D27" s="30"/>
      <c r="E27" s="31"/>
      <c r="F27" s="11"/>
      <c r="G27" s="11"/>
      <c r="H27" s="11"/>
      <c r="I27" s="11"/>
    </row>
    <row r="28" spans="1:18" ht="18" x14ac:dyDescent="0.3">
      <c r="C28" s="11"/>
      <c r="D28" s="30"/>
      <c r="E28" s="31"/>
      <c r="F28" s="11"/>
      <c r="G28" s="11"/>
      <c r="H28" s="11"/>
      <c r="I28" s="11"/>
    </row>
    <row r="29" spans="1:18" x14ac:dyDescent="0.3">
      <c r="C29" s="11"/>
      <c r="D29" s="11"/>
      <c r="E29" s="11"/>
      <c r="F29" s="11"/>
      <c r="G29" s="11"/>
      <c r="H29" s="11"/>
      <c r="I29" s="11"/>
    </row>
    <row r="30" spans="1:18" x14ac:dyDescent="0.3">
      <c r="C30" s="11"/>
      <c r="D30" s="11"/>
      <c r="E30" s="11"/>
      <c r="F30" s="11"/>
      <c r="G30" s="11"/>
      <c r="H30" s="11"/>
      <c r="I30" s="11"/>
    </row>
    <row r="31" spans="1:18" x14ac:dyDescent="0.3">
      <c r="C31" s="11"/>
      <c r="D31" s="11"/>
      <c r="E31" s="11"/>
      <c r="F31" s="11"/>
      <c r="G31" s="11"/>
      <c r="H31" s="11"/>
      <c r="I31" s="11"/>
    </row>
    <row r="32" spans="1:18" x14ac:dyDescent="0.3">
      <c r="C32" s="11"/>
      <c r="D32" s="11"/>
      <c r="E32" s="11"/>
      <c r="F32" s="11"/>
      <c r="G32" s="11"/>
      <c r="H32" s="11"/>
      <c r="I32" s="11"/>
    </row>
    <row r="33" spans="3:9" x14ac:dyDescent="0.3">
      <c r="C33" s="11"/>
      <c r="D33" s="11"/>
      <c r="E33" s="11"/>
      <c r="F33" s="11"/>
      <c r="G33" s="11"/>
      <c r="H33" s="11"/>
      <c r="I33" s="11"/>
    </row>
    <row r="34" spans="3:9" x14ac:dyDescent="0.3">
      <c r="C34" s="11"/>
      <c r="D34" s="11"/>
      <c r="E34" s="11"/>
      <c r="F34" s="11"/>
      <c r="G34" s="11"/>
      <c r="H34" s="11"/>
      <c r="I34" s="11"/>
    </row>
    <row r="35" spans="3:9" x14ac:dyDescent="0.3">
      <c r="C35" s="11"/>
      <c r="D35" s="11"/>
      <c r="E35" s="11"/>
      <c r="F35" s="11"/>
      <c r="G35" s="11"/>
      <c r="H35" s="11"/>
      <c r="I35" s="11"/>
    </row>
  </sheetData>
  <mergeCells count="2">
    <mergeCell ref="K4:N4"/>
    <mergeCell ref="O4:R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4"/>
  <sheetViews>
    <sheetView topLeftCell="B1" zoomScale="70" zoomScaleNormal="70" workbookViewId="0">
      <selection activeCell="E16" sqref="E16"/>
    </sheetView>
  </sheetViews>
  <sheetFormatPr defaultRowHeight="14.4" x14ac:dyDescent="0.3"/>
  <cols>
    <col min="1" max="1" width="16.88671875" customWidth="1"/>
    <col min="2" max="2" width="14.6640625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47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20" customFormat="1" ht="21.75" customHeight="1" x14ac:dyDescent="0.3">
      <c r="A4" s="120"/>
      <c r="B4" s="515"/>
      <c r="C4" s="162" t="s">
        <v>45</v>
      </c>
      <c r="D4" s="135"/>
      <c r="E4" s="233"/>
      <c r="F4" s="162"/>
      <c r="G4" s="155"/>
      <c r="H4" s="376" t="s">
        <v>26</v>
      </c>
      <c r="I4" s="108"/>
      <c r="J4" s="377"/>
      <c r="K4" s="494" t="s">
        <v>27</v>
      </c>
      <c r="L4" s="1041" t="s">
        <v>28</v>
      </c>
      <c r="M4" s="1042"/>
      <c r="N4" s="1042"/>
      <c r="O4" s="1043"/>
      <c r="P4" s="1044" t="s">
        <v>29</v>
      </c>
      <c r="Q4" s="1044"/>
      <c r="R4" s="1044"/>
      <c r="S4" s="1045"/>
    </row>
    <row r="5" spans="1:47" s="20" customFormat="1" ht="28.5" customHeight="1" thickBot="1" x14ac:dyDescent="0.35">
      <c r="A5" s="463" t="s">
        <v>0</v>
      </c>
      <c r="B5" s="516"/>
      <c r="C5" s="163" t="s">
        <v>46</v>
      </c>
      <c r="D5" s="136" t="s">
        <v>47</v>
      </c>
      <c r="E5" s="163" t="s">
        <v>44</v>
      </c>
      <c r="F5" s="163" t="s">
        <v>30</v>
      </c>
      <c r="G5" s="156" t="s">
        <v>43</v>
      </c>
      <c r="H5" s="351" t="s">
        <v>31</v>
      </c>
      <c r="I5" s="116" t="s">
        <v>32</v>
      </c>
      <c r="J5" s="118" t="s">
        <v>33</v>
      </c>
      <c r="K5" s="495" t="s">
        <v>34</v>
      </c>
      <c r="L5" s="351" t="s">
        <v>35</v>
      </c>
      <c r="M5" s="116" t="s">
        <v>36</v>
      </c>
      <c r="N5" s="116" t="s">
        <v>37</v>
      </c>
      <c r="O5" s="118" t="s">
        <v>38</v>
      </c>
      <c r="P5" s="115" t="s">
        <v>39</v>
      </c>
      <c r="Q5" s="116" t="s">
        <v>40</v>
      </c>
      <c r="R5" s="116" t="s">
        <v>41</v>
      </c>
      <c r="S5" s="118" t="s">
        <v>42</v>
      </c>
    </row>
    <row r="6" spans="1:47" s="20" customFormat="1" ht="19.5" customHeight="1" x14ac:dyDescent="0.3">
      <c r="A6" s="54" t="s">
        <v>6</v>
      </c>
      <c r="B6" s="515"/>
      <c r="C6" s="211">
        <v>173</v>
      </c>
      <c r="D6" s="408" t="s">
        <v>8</v>
      </c>
      <c r="E6" s="408" t="s">
        <v>85</v>
      </c>
      <c r="F6" s="211">
        <v>60</v>
      </c>
      <c r="G6" s="364"/>
      <c r="H6" s="396">
        <v>1.1399999999999999</v>
      </c>
      <c r="I6" s="56">
        <v>4.4400000000000004</v>
      </c>
      <c r="J6" s="57">
        <v>3.78</v>
      </c>
      <c r="K6" s="496">
        <v>59.58</v>
      </c>
      <c r="L6" s="396">
        <v>0.03</v>
      </c>
      <c r="M6" s="56">
        <v>2.14</v>
      </c>
      <c r="N6" s="56">
        <v>0</v>
      </c>
      <c r="O6" s="57">
        <v>0.9</v>
      </c>
      <c r="P6" s="55">
        <v>22.75</v>
      </c>
      <c r="Q6" s="56">
        <v>34.15</v>
      </c>
      <c r="R6" s="56">
        <v>34.14</v>
      </c>
      <c r="S6" s="57">
        <v>0.6</v>
      </c>
    </row>
    <row r="7" spans="1:47" s="48" customFormat="1" ht="26.25" customHeight="1" x14ac:dyDescent="0.3">
      <c r="A7" s="68"/>
      <c r="B7" s="503"/>
      <c r="C7" s="207">
        <v>78</v>
      </c>
      <c r="D7" s="304" t="s">
        <v>10</v>
      </c>
      <c r="E7" s="509" t="s">
        <v>141</v>
      </c>
      <c r="F7" s="329">
        <v>90</v>
      </c>
      <c r="G7" s="158"/>
      <c r="H7" s="352">
        <v>14.85</v>
      </c>
      <c r="I7" s="17">
        <v>13.32</v>
      </c>
      <c r="J7" s="60">
        <v>5.94</v>
      </c>
      <c r="K7" s="374">
        <v>135.12</v>
      </c>
      <c r="L7" s="352">
        <v>0.06</v>
      </c>
      <c r="M7" s="17">
        <v>3.83</v>
      </c>
      <c r="N7" s="17">
        <v>0</v>
      </c>
      <c r="O7" s="60">
        <v>0.69</v>
      </c>
      <c r="P7" s="21">
        <v>20.58</v>
      </c>
      <c r="Q7" s="17">
        <v>74.39</v>
      </c>
      <c r="R7" s="17">
        <v>22.98</v>
      </c>
      <c r="S7" s="60">
        <v>0.95</v>
      </c>
    </row>
    <row r="8" spans="1:47" s="20" customFormat="1" ht="26.25" customHeight="1" x14ac:dyDescent="0.3">
      <c r="A8" s="58"/>
      <c r="B8" s="502"/>
      <c r="C8" s="208">
        <v>65</v>
      </c>
      <c r="D8" s="367" t="s">
        <v>79</v>
      </c>
      <c r="E8" s="510" t="s">
        <v>63</v>
      </c>
      <c r="F8" s="208">
        <v>150</v>
      </c>
      <c r="G8" s="157"/>
      <c r="H8" s="353">
        <v>6.45</v>
      </c>
      <c r="I8" s="13">
        <v>4.05</v>
      </c>
      <c r="J8" s="65">
        <v>40.200000000000003</v>
      </c>
      <c r="K8" s="159">
        <v>223.65</v>
      </c>
      <c r="L8" s="353">
        <v>0.08</v>
      </c>
      <c r="M8" s="13">
        <v>0</v>
      </c>
      <c r="N8" s="13">
        <v>0</v>
      </c>
      <c r="O8" s="65">
        <v>2.0699999999999998</v>
      </c>
      <c r="P8" s="127">
        <v>13.05</v>
      </c>
      <c r="Q8" s="13">
        <v>58.34</v>
      </c>
      <c r="R8" s="13">
        <v>22.53</v>
      </c>
      <c r="S8" s="65">
        <v>1.25</v>
      </c>
      <c r="T8" s="44"/>
      <c r="U8" s="45"/>
    </row>
    <row r="9" spans="1:47" s="20" customFormat="1" ht="23.25" customHeight="1" x14ac:dyDescent="0.3">
      <c r="A9" s="58"/>
      <c r="B9" s="502"/>
      <c r="C9" s="208">
        <v>159</v>
      </c>
      <c r="D9" s="367" t="s">
        <v>78</v>
      </c>
      <c r="E9" s="479" t="s">
        <v>86</v>
      </c>
      <c r="F9" s="271">
        <v>200</v>
      </c>
      <c r="G9" s="157"/>
      <c r="H9" s="352">
        <v>0.2</v>
      </c>
      <c r="I9" s="17">
        <v>0</v>
      </c>
      <c r="J9" s="60">
        <v>19.8</v>
      </c>
      <c r="K9" s="374">
        <v>80</v>
      </c>
      <c r="L9" s="352">
        <v>0</v>
      </c>
      <c r="M9" s="17">
        <v>9.1999999999999993</v>
      </c>
      <c r="N9" s="17">
        <v>0</v>
      </c>
      <c r="O9" s="60">
        <v>0.08</v>
      </c>
      <c r="P9" s="21">
        <v>14.58</v>
      </c>
      <c r="Q9" s="17">
        <v>7.12</v>
      </c>
      <c r="R9" s="17">
        <v>7.3</v>
      </c>
      <c r="S9" s="60">
        <v>0.86</v>
      </c>
    </row>
    <row r="10" spans="1:47" s="20" customFormat="1" ht="23.25" customHeight="1" x14ac:dyDescent="0.3">
      <c r="A10" s="58"/>
      <c r="B10" s="502"/>
      <c r="C10" s="209">
        <v>119</v>
      </c>
      <c r="D10" s="221" t="s">
        <v>15</v>
      </c>
      <c r="E10" s="221" t="s">
        <v>67</v>
      </c>
      <c r="F10" s="268">
        <v>20</v>
      </c>
      <c r="G10" s="197"/>
      <c r="H10" s="352">
        <v>1.4</v>
      </c>
      <c r="I10" s="17">
        <v>0.14000000000000001</v>
      </c>
      <c r="J10" s="60">
        <v>8.8000000000000007</v>
      </c>
      <c r="K10" s="374">
        <v>48</v>
      </c>
      <c r="L10" s="352">
        <v>0.02</v>
      </c>
      <c r="M10" s="17">
        <v>0</v>
      </c>
      <c r="N10" s="17">
        <v>0</v>
      </c>
      <c r="O10" s="60">
        <v>3.5999999999999997E-2</v>
      </c>
      <c r="P10" s="21">
        <v>7.4</v>
      </c>
      <c r="Q10" s="17">
        <v>43.6</v>
      </c>
      <c r="R10" s="17">
        <v>4.5999999999999996</v>
      </c>
      <c r="S10" s="60">
        <v>0.56000000000000005</v>
      </c>
    </row>
    <row r="11" spans="1:47" s="20" customFormat="1" ht="24" customHeight="1" x14ac:dyDescent="0.3">
      <c r="A11" s="58"/>
      <c r="B11" s="502"/>
      <c r="C11" s="206">
        <v>120</v>
      </c>
      <c r="D11" s="221" t="s">
        <v>16</v>
      </c>
      <c r="E11" s="221" t="s">
        <v>55</v>
      </c>
      <c r="F11" s="206">
        <v>20</v>
      </c>
      <c r="G11" s="197"/>
      <c r="H11" s="352">
        <v>1.1399999999999999</v>
      </c>
      <c r="I11" s="17">
        <v>0.22</v>
      </c>
      <c r="J11" s="60">
        <v>7.44</v>
      </c>
      <c r="K11" s="375">
        <v>36.26</v>
      </c>
      <c r="L11" s="352">
        <v>0.02</v>
      </c>
      <c r="M11" s="17">
        <v>0.08</v>
      </c>
      <c r="N11" s="17">
        <v>0</v>
      </c>
      <c r="O11" s="60">
        <v>0.06</v>
      </c>
      <c r="P11" s="21">
        <v>6.8</v>
      </c>
      <c r="Q11" s="17">
        <v>24</v>
      </c>
      <c r="R11" s="17">
        <v>8.1999999999999993</v>
      </c>
      <c r="S11" s="60">
        <v>0.46</v>
      </c>
    </row>
    <row r="12" spans="1:47" s="48" customFormat="1" ht="24" customHeight="1" x14ac:dyDescent="0.3">
      <c r="A12" s="68"/>
      <c r="B12" s="503"/>
      <c r="C12" s="207"/>
      <c r="D12" s="304"/>
      <c r="E12" s="480" t="s">
        <v>24</v>
      </c>
      <c r="F12" s="401">
        <f>F6+F7+F8+F9+F10+F11</f>
        <v>540</v>
      </c>
      <c r="G12" s="158"/>
      <c r="H12" s="411">
        <f t="shared" ref="H12:S12" si="0">H6+H7+H8+H9+H10+H11</f>
        <v>25.18</v>
      </c>
      <c r="I12" s="24">
        <f t="shared" si="0"/>
        <v>22.17</v>
      </c>
      <c r="J12" s="69">
        <f t="shared" si="0"/>
        <v>85.96</v>
      </c>
      <c r="K12" s="513">
        <f t="shared" si="0"/>
        <v>582.61</v>
      </c>
      <c r="L12" s="411">
        <f t="shared" si="0"/>
        <v>0.20999999999999996</v>
      </c>
      <c r="M12" s="24">
        <f t="shared" si="0"/>
        <v>15.25</v>
      </c>
      <c r="N12" s="24">
        <f t="shared" si="0"/>
        <v>0</v>
      </c>
      <c r="O12" s="69">
        <f t="shared" si="0"/>
        <v>3.8359999999999999</v>
      </c>
      <c r="P12" s="23">
        <f t="shared" si="0"/>
        <v>85.16</v>
      </c>
      <c r="Q12" s="24">
        <f t="shared" si="0"/>
        <v>241.6</v>
      </c>
      <c r="R12" s="24">
        <f t="shared" si="0"/>
        <v>99.75</v>
      </c>
      <c r="S12" s="69">
        <f t="shared" si="0"/>
        <v>4.68</v>
      </c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</row>
    <row r="13" spans="1:47" s="48" customFormat="1" ht="24" customHeight="1" thickBot="1" x14ac:dyDescent="0.35">
      <c r="A13" s="70"/>
      <c r="B13" s="517"/>
      <c r="C13" s="210"/>
      <c r="D13" s="424"/>
      <c r="E13" s="481" t="s">
        <v>25</v>
      </c>
      <c r="F13" s="210"/>
      <c r="G13" s="307"/>
      <c r="H13" s="359"/>
      <c r="I13" s="226"/>
      <c r="J13" s="227"/>
      <c r="K13" s="518">
        <f>K12/23.5</f>
        <v>24.791914893617022</v>
      </c>
      <c r="L13" s="359"/>
      <c r="M13" s="226"/>
      <c r="N13" s="226"/>
      <c r="O13" s="227"/>
      <c r="P13" s="308"/>
      <c r="Q13" s="226"/>
      <c r="R13" s="226"/>
      <c r="S13" s="227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</row>
    <row r="14" spans="1:47" s="20" customFormat="1" ht="26.4" customHeight="1" x14ac:dyDescent="0.3">
      <c r="A14" s="218" t="s">
        <v>7</v>
      </c>
      <c r="B14" s="504"/>
      <c r="C14" s="425">
        <v>173</v>
      </c>
      <c r="D14" s="833" t="s">
        <v>23</v>
      </c>
      <c r="E14" s="894" t="s">
        <v>85</v>
      </c>
      <c r="F14" s="449">
        <v>60</v>
      </c>
      <c r="G14" s="428"/>
      <c r="H14" s="396">
        <v>1.1399999999999999</v>
      </c>
      <c r="I14" s="56">
        <v>4.4400000000000004</v>
      </c>
      <c r="J14" s="57">
        <v>3.78</v>
      </c>
      <c r="K14" s="498">
        <v>59.58</v>
      </c>
      <c r="L14" s="396">
        <v>0.03</v>
      </c>
      <c r="M14" s="56">
        <v>2.14</v>
      </c>
      <c r="N14" s="56">
        <v>0</v>
      </c>
      <c r="O14" s="57">
        <v>0.91</v>
      </c>
      <c r="P14" s="55">
        <v>22.75</v>
      </c>
      <c r="Q14" s="56">
        <v>34.14</v>
      </c>
      <c r="R14" s="56">
        <v>23.45</v>
      </c>
      <c r="S14" s="57">
        <v>0.63</v>
      </c>
      <c r="T14" s="382"/>
      <c r="U14" s="382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</row>
    <row r="15" spans="1:47" s="20" customFormat="1" ht="26.4" customHeight="1" x14ac:dyDescent="0.3">
      <c r="A15" s="164"/>
      <c r="B15" s="505"/>
      <c r="C15" s="208">
        <v>138</v>
      </c>
      <c r="D15" s="367" t="s">
        <v>9</v>
      </c>
      <c r="E15" s="479" t="s">
        <v>83</v>
      </c>
      <c r="F15" s="271">
        <v>200</v>
      </c>
      <c r="G15" s="157"/>
      <c r="H15" s="353">
        <v>6.2</v>
      </c>
      <c r="I15" s="13">
        <v>6.2</v>
      </c>
      <c r="J15" s="65">
        <v>11</v>
      </c>
      <c r="K15" s="159">
        <v>125.8</v>
      </c>
      <c r="L15" s="353">
        <v>0.08</v>
      </c>
      <c r="M15" s="13">
        <v>10.7</v>
      </c>
      <c r="N15" s="13">
        <v>0</v>
      </c>
      <c r="O15" s="65">
        <v>0.16</v>
      </c>
      <c r="P15" s="127">
        <v>32.44</v>
      </c>
      <c r="Q15" s="13">
        <v>77.28</v>
      </c>
      <c r="R15" s="13">
        <v>51.28</v>
      </c>
      <c r="S15" s="65">
        <v>3.77</v>
      </c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</row>
    <row r="16" spans="1:47" s="20" customFormat="1" ht="26.4" customHeight="1" x14ac:dyDescent="0.3">
      <c r="A16" s="166"/>
      <c r="B16" s="505"/>
      <c r="C16" s="208">
        <v>126</v>
      </c>
      <c r="D16" s="367" t="s">
        <v>10</v>
      </c>
      <c r="E16" s="479" t="s">
        <v>213</v>
      </c>
      <c r="F16" s="271">
        <v>90</v>
      </c>
      <c r="G16" s="157"/>
      <c r="H16" s="353">
        <v>16.649999999999999</v>
      </c>
      <c r="I16" s="13">
        <v>8.01</v>
      </c>
      <c r="J16" s="65">
        <v>4.8600000000000003</v>
      </c>
      <c r="K16" s="159">
        <v>158.22</v>
      </c>
      <c r="L16" s="353">
        <v>0.15</v>
      </c>
      <c r="M16" s="13">
        <v>2.0099999999999998</v>
      </c>
      <c r="N16" s="13">
        <v>1.89</v>
      </c>
      <c r="O16" s="65">
        <v>1.1100000000000001</v>
      </c>
      <c r="P16" s="127">
        <v>41.45</v>
      </c>
      <c r="Q16" s="13">
        <v>314</v>
      </c>
      <c r="R16" s="13">
        <v>66.489999999999995</v>
      </c>
      <c r="S16" s="65">
        <v>5.3</v>
      </c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</row>
    <row r="17" spans="1:19" s="20" customFormat="1" ht="26.4" customHeight="1" x14ac:dyDescent="0.3">
      <c r="A17" s="166"/>
      <c r="B17" s="505"/>
      <c r="C17" s="208">
        <v>210</v>
      </c>
      <c r="D17" s="367" t="s">
        <v>79</v>
      </c>
      <c r="E17" s="510" t="s">
        <v>87</v>
      </c>
      <c r="F17" s="208">
        <v>150</v>
      </c>
      <c r="G17" s="157"/>
      <c r="H17" s="353">
        <v>13.95</v>
      </c>
      <c r="I17" s="13">
        <v>4.6500000000000004</v>
      </c>
      <c r="J17" s="65">
        <v>31.95</v>
      </c>
      <c r="K17" s="159">
        <v>224.85</v>
      </c>
      <c r="L17" s="353">
        <v>0.56999999999999995</v>
      </c>
      <c r="M17" s="13">
        <v>0</v>
      </c>
      <c r="N17" s="13">
        <v>0</v>
      </c>
      <c r="O17" s="65">
        <v>0.4</v>
      </c>
      <c r="P17" s="127">
        <v>75.03</v>
      </c>
      <c r="Q17" s="13">
        <v>171.19</v>
      </c>
      <c r="R17" s="17">
        <v>3.4</v>
      </c>
      <c r="S17" s="60">
        <v>0.66</v>
      </c>
    </row>
    <row r="18" spans="1:19" s="20" customFormat="1" ht="26.4" customHeight="1" x14ac:dyDescent="0.3">
      <c r="A18" s="166"/>
      <c r="B18" s="505"/>
      <c r="C18" s="208">
        <v>101</v>
      </c>
      <c r="D18" s="367" t="s">
        <v>20</v>
      </c>
      <c r="E18" s="479" t="s">
        <v>84</v>
      </c>
      <c r="F18" s="271">
        <v>200</v>
      </c>
      <c r="G18" s="157"/>
      <c r="H18" s="352">
        <v>0.8</v>
      </c>
      <c r="I18" s="17">
        <v>0</v>
      </c>
      <c r="J18" s="60">
        <v>24.6</v>
      </c>
      <c r="K18" s="374">
        <v>101.2</v>
      </c>
      <c r="L18" s="352">
        <v>0</v>
      </c>
      <c r="M18" s="17">
        <v>140</v>
      </c>
      <c r="N18" s="17">
        <v>0</v>
      </c>
      <c r="O18" s="60">
        <v>0.76</v>
      </c>
      <c r="P18" s="21">
        <v>21.6</v>
      </c>
      <c r="Q18" s="17">
        <v>3.4</v>
      </c>
      <c r="R18" s="17">
        <v>29.25</v>
      </c>
      <c r="S18" s="60">
        <v>1.26</v>
      </c>
    </row>
    <row r="19" spans="1:19" s="20" customFormat="1" ht="26.4" customHeight="1" x14ac:dyDescent="0.3">
      <c r="A19" s="166"/>
      <c r="B19" s="505"/>
      <c r="C19" s="209">
        <v>119</v>
      </c>
      <c r="D19" s="221" t="s">
        <v>15</v>
      </c>
      <c r="E19" s="222" t="s">
        <v>67</v>
      </c>
      <c r="F19" s="206">
        <v>45</v>
      </c>
      <c r="G19" s="197"/>
      <c r="H19" s="352">
        <v>3.19</v>
      </c>
      <c r="I19" s="17">
        <v>0.31</v>
      </c>
      <c r="J19" s="60">
        <v>19.89</v>
      </c>
      <c r="K19" s="374">
        <v>108</v>
      </c>
      <c r="L19" s="352">
        <v>0.05</v>
      </c>
      <c r="M19" s="17">
        <v>0</v>
      </c>
      <c r="N19" s="17">
        <v>0</v>
      </c>
      <c r="O19" s="60">
        <v>0.08</v>
      </c>
      <c r="P19" s="21">
        <v>16.649999999999999</v>
      </c>
      <c r="Q19" s="17">
        <v>98.1</v>
      </c>
      <c r="R19" s="17">
        <v>10.25</v>
      </c>
      <c r="S19" s="60">
        <v>0.56999999999999995</v>
      </c>
    </row>
    <row r="20" spans="1:19" s="20" customFormat="1" ht="26.4" customHeight="1" x14ac:dyDescent="0.3">
      <c r="A20" s="166"/>
      <c r="B20" s="505"/>
      <c r="C20" s="206">
        <v>120</v>
      </c>
      <c r="D20" s="221" t="s">
        <v>16</v>
      </c>
      <c r="E20" s="222" t="s">
        <v>55</v>
      </c>
      <c r="F20" s="206">
        <v>25</v>
      </c>
      <c r="G20" s="197"/>
      <c r="H20" s="352">
        <v>1.42</v>
      </c>
      <c r="I20" s="17">
        <v>0.27</v>
      </c>
      <c r="J20" s="60">
        <v>9.3000000000000007</v>
      </c>
      <c r="K20" s="374">
        <v>45.32</v>
      </c>
      <c r="L20" s="352">
        <v>0.02</v>
      </c>
      <c r="M20" s="17">
        <v>0.1</v>
      </c>
      <c r="N20" s="17">
        <v>0</v>
      </c>
      <c r="O20" s="60">
        <v>7.0000000000000007E-2</v>
      </c>
      <c r="P20" s="21">
        <v>8.5</v>
      </c>
      <c r="Q20" s="17">
        <v>30</v>
      </c>
      <c r="R20" s="15">
        <f>SUM(R14:R19)</f>
        <v>184.12</v>
      </c>
      <c r="S20" s="66">
        <f>SUM(S14:S19)</f>
        <v>12.19</v>
      </c>
    </row>
    <row r="21" spans="1:19" s="20" customFormat="1" ht="26.4" customHeight="1" x14ac:dyDescent="0.3">
      <c r="A21" s="166"/>
      <c r="B21" s="505"/>
      <c r="C21" s="328"/>
      <c r="D21" s="221"/>
      <c r="E21" s="480" t="s">
        <v>24</v>
      </c>
      <c r="F21" s="492">
        <f>SUM(F14:F20)</f>
        <v>770</v>
      </c>
      <c r="G21" s="197"/>
      <c r="H21" s="296">
        <f t="shared" ref="H21:Q21" si="1">SUM(H14:H20)</f>
        <v>43.349999999999994</v>
      </c>
      <c r="I21" s="15">
        <f t="shared" si="1"/>
        <v>23.879999999999995</v>
      </c>
      <c r="J21" s="66">
        <f t="shared" si="1"/>
        <v>105.38</v>
      </c>
      <c r="K21" s="500">
        <f t="shared" si="1"/>
        <v>822.97000000000014</v>
      </c>
      <c r="L21" s="296">
        <f t="shared" si="1"/>
        <v>0.9</v>
      </c>
      <c r="M21" s="15">
        <f t="shared" si="1"/>
        <v>154.94999999999999</v>
      </c>
      <c r="N21" s="15">
        <f t="shared" si="1"/>
        <v>1.89</v>
      </c>
      <c r="O21" s="66">
        <f t="shared" si="1"/>
        <v>3.4899999999999998</v>
      </c>
      <c r="P21" s="29">
        <f t="shared" si="1"/>
        <v>218.42000000000002</v>
      </c>
      <c r="Q21" s="15">
        <f t="shared" si="1"/>
        <v>728.11</v>
      </c>
      <c r="R21" s="16">
        <f>SUM(R20)</f>
        <v>184.12</v>
      </c>
      <c r="S21" s="119">
        <f>SUM(S20)</f>
        <v>12.19</v>
      </c>
    </row>
    <row r="22" spans="1:19" ht="30" customHeight="1" thickBot="1" x14ac:dyDescent="0.35">
      <c r="A22" s="383"/>
      <c r="B22" s="506"/>
      <c r="C22" s="508"/>
      <c r="D22" s="512"/>
      <c r="E22" s="481" t="s">
        <v>25</v>
      </c>
      <c r="F22" s="450"/>
      <c r="G22" s="484"/>
      <c r="H22" s="454"/>
      <c r="I22" s="62"/>
      <c r="J22" s="63"/>
      <c r="K22" s="501">
        <f>K21/23.5</f>
        <v>35.020000000000003</v>
      </c>
      <c r="L22" s="454"/>
      <c r="M22" s="62"/>
      <c r="N22" s="62"/>
      <c r="O22" s="63"/>
      <c r="P22" s="448"/>
      <c r="Q22" s="62"/>
      <c r="R22" s="384"/>
      <c r="S22" s="385"/>
    </row>
    <row r="23" spans="1:19" x14ac:dyDescent="0.3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19" ht="18" x14ac:dyDescent="0.3">
      <c r="D24" s="11"/>
      <c r="E24" s="30"/>
      <c r="F24" s="31"/>
      <c r="G24" s="11"/>
      <c r="H24" s="11"/>
      <c r="I24" s="11"/>
      <c r="J24" s="11"/>
    </row>
    <row r="25" spans="1:19" ht="18" x14ac:dyDescent="0.3">
      <c r="D25" s="11"/>
      <c r="E25" s="30"/>
      <c r="F25" s="31"/>
      <c r="G25" s="11"/>
      <c r="H25" s="11"/>
      <c r="I25" s="11"/>
      <c r="J25" s="11"/>
    </row>
    <row r="26" spans="1:19" ht="18" x14ac:dyDescent="0.3">
      <c r="D26" s="11"/>
      <c r="E26" s="30"/>
      <c r="F26" s="31"/>
      <c r="G26" s="11"/>
      <c r="H26" s="11"/>
      <c r="I26" s="11"/>
      <c r="J26" s="11"/>
    </row>
    <row r="27" spans="1:19" ht="18" x14ac:dyDescent="0.3">
      <c r="D27" s="11"/>
      <c r="E27" s="30"/>
      <c r="F27" s="31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O4"/>
    <mergeCell ref="P4:S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3"/>
  <sheetViews>
    <sheetView zoomScale="60" zoomScaleNormal="60" workbookViewId="0">
      <selection activeCell="G14" sqref="G14"/>
    </sheetView>
  </sheetViews>
  <sheetFormatPr defaultRowHeight="14.4" x14ac:dyDescent="0.3"/>
  <cols>
    <col min="1" max="1" width="16.88671875" customWidth="1"/>
    <col min="2" max="2" width="13.6640625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21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1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4"/>
      <c r="B4" s="175"/>
      <c r="C4" s="155" t="s">
        <v>45</v>
      </c>
      <c r="D4" s="491"/>
      <c r="E4" s="251"/>
      <c r="F4" s="162"/>
      <c r="G4" s="155"/>
      <c r="H4" s="376" t="s">
        <v>26</v>
      </c>
      <c r="I4" s="108"/>
      <c r="J4" s="377"/>
      <c r="K4" s="494" t="s">
        <v>27</v>
      </c>
      <c r="L4" s="1041" t="s">
        <v>28</v>
      </c>
      <c r="M4" s="1042"/>
      <c r="N4" s="1042"/>
      <c r="O4" s="1043"/>
      <c r="P4" s="1044" t="s">
        <v>29</v>
      </c>
      <c r="Q4" s="1044"/>
      <c r="R4" s="1044"/>
      <c r="S4" s="1045"/>
    </row>
    <row r="5" spans="1:21" s="20" customFormat="1" ht="28.5" customHeight="1" thickBot="1" x14ac:dyDescent="0.35">
      <c r="A5" s="215" t="s">
        <v>0</v>
      </c>
      <c r="B5" s="176"/>
      <c r="C5" s="156" t="s">
        <v>46</v>
      </c>
      <c r="D5" s="471" t="s">
        <v>47</v>
      </c>
      <c r="E5" s="156" t="s">
        <v>44</v>
      </c>
      <c r="F5" s="163" t="s">
        <v>30</v>
      </c>
      <c r="G5" s="156" t="s">
        <v>43</v>
      </c>
      <c r="H5" s="351" t="s">
        <v>31</v>
      </c>
      <c r="I5" s="116" t="s">
        <v>32</v>
      </c>
      <c r="J5" s="118" t="s">
        <v>33</v>
      </c>
      <c r="K5" s="495" t="s">
        <v>34</v>
      </c>
      <c r="L5" s="351" t="s">
        <v>35</v>
      </c>
      <c r="M5" s="116" t="s">
        <v>36</v>
      </c>
      <c r="N5" s="116" t="s">
        <v>37</v>
      </c>
      <c r="O5" s="118" t="s">
        <v>38</v>
      </c>
      <c r="P5" s="115" t="s">
        <v>39</v>
      </c>
      <c r="Q5" s="116" t="s">
        <v>40</v>
      </c>
      <c r="R5" s="116" t="s">
        <v>41</v>
      </c>
      <c r="S5" s="118" t="s">
        <v>42</v>
      </c>
    </row>
    <row r="6" spans="1:21" s="20" customFormat="1" ht="19.5" customHeight="1" x14ac:dyDescent="0.3">
      <c r="A6" s="218" t="s">
        <v>6</v>
      </c>
      <c r="B6" s="180"/>
      <c r="C6" s="468">
        <v>1</v>
      </c>
      <c r="D6" s="408" t="s">
        <v>23</v>
      </c>
      <c r="E6" s="364" t="s">
        <v>13</v>
      </c>
      <c r="F6" s="211">
        <v>15</v>
      </c>
      <c r="G6" s="493"/>
      <c r="H6" s="396">
        <v>3.66</v>
      </c>
      <c r="I6" s="56">
        <v>3.54</v>
      </c>
      <c r="J6" s="57">
        <v>0</v>
      </c>
      <c r="K6" s="496">
        <v>46.5</v>
      </c>
      <c r="L6" s="396">
        <v>0</v>
      </c>
      <c r="M6" s="56">
        <v>0.24</v>
      </c>
      <c r="N6" s="56">
        <v>0</v>
      </c>
      <c r="O6" s="57">
        <v>0</v>
      </c>
      <c r="P6" s="55">
        <v>150</v>
      </c>
      <c r="Q6" s="56">
        <v>81.599999999999994</v>
      </c>
      <c r="R6" s="56">
        <v>7.05</v>
      </c>
      <c r="S6" s="57">
        <v>0.09</v>
      </c>
    </row>
    <row r="7" spans="1:21" s="20" customFormat="1" ht="36" customHeight="1" x14ac:dyDescent="0.3">
      <c r="A7" s="164"/>
      <c r="B7" s="183"/>
      <c r="C7" s="197">
        <v>162</v>
      </c>
      <c r="D7" s="221" t="s">
        <v>54</v>
      </c>
      <c r="E7" s="252" t="s">
        <v>208</v>
      </c>
      <c r="F7" s="206">
        <v>30</v>
      </c>
      <c r="G7" s="257"/>
      <c r="H7" s="352">
        <v>5.8</v>
      </c>
      <c r="I7" s="17">
        <v>1.8</v>
      </c>
      <c r="J7" s="60">
        <v>18</v>
      </c>
      <c r="K7" s="375">
        <v>129</v>
      </c>
      <c r="L7" s="352"/>
      <c r="M7" s="17"/>
      <c r="N7" s="17"/>
      <c r="O7" s="60"/>
      <c r="P7" s="21"/>
      <c r="Q7" s="17"/>
      <c r="R7" s="17"/>
      <c r="S7" s="60"/>
    </row>
    <row r="8" spans="1:21" s="20" customFormat="1" ht="26.25" customHeight="1" x14ac:dyDescent="0.3">
      <c r="A8" s="164"/>
      <c r="B8" s="183"/>
      <c r="C8" s="157">
        <v>168</v>
      </c>
      <c r="D8" s="367" t="s">
        <v>77</v>
      </c>
      <c r="E8" s="350" t="s">
        <v>88</v>
      </c>
      <c r="F8" s="271">
        <v>205</v>
      </c>
      <c r="G8" s="157"/>
      <c r="H8" s="499">
        <v>8.6999999999999993</v>
      </c>
      <c r="I8" s="33">
        <v>8.3000000000000007</v>
      </c>
      <c r="J8" s="67">
        <v>32.799999999999997</v>
      </c>
      <c r="K8" s="497">
        <v>241.9</v>
      </c>
      <c r="L8" s="499">
        <v>0.16</v>
      </c>
      <c r="M8" s="33">
        <v>0.98</v>
      </c>
      <c r="N8" s="33">
        <v>0.04</v>
      </c>
      <c r="O8" s="67">
        <v>0.14000000000000001</v>
      </c>
      <c r="P8" s="32">
        <v>211.9</v>
      </c>
      <c r="Q8" s="33">
        <v>218.53</v>
      </c>
      <c r="R8" s="33">
        <v>47.1</v>
      </c>
      <c r="S8" s="67">
        <v>0.98</v>
      </c>
    </row>
    <row r="9" spans="1:21" s="48" customFormat="1" ht="26.25" customHeight="1" x14ac:dyDescent="0.3">
      <c r="A9" s="216"/>
      <c r="B9" s="181"/>
      <c r="C9" s="158">
        <v>117</v>
      </c>
      <c r="D9" s="304" t="s">
        <v>78</v>
      </c>
      <c r="E9" s="458" t="s">
        <v>89</v>
      </c>
      <c r="F9" s="274">
        <v>200</v>
      </c>
      <c r="G9" s="158"/>
      <c r="H9" s="352">
        <v>0.4</v>
      </c>
      <c r="I9" s="17">
        <v>0.2</v>
      </c>
      <c r="J9" s="60">
        <v>19.8</v>
      </c>
      <c r="K9" s="374">
        <v>47.6</v>
      </c>
      <c r="L9" s="352">
        <v>0</v>
      </c>
      <c r="M9" s="17">
        <v>1.3</v>
      </c>
      <c r="N9" s="17">
        <v>0</v>
      </c>
      <c r="O9" s="60">
        <v>0</v>
      </c>
      <c r="P9" s="21">
        <v>15.64</v>
      </c>
      <c r="Q9" s="17">
        <v>8.8000000000000007</v>
      </c>
      <c r="R9" s="17">
        <v>4.72</v>
      </c>
      <c r="S9" s="60">
        <v>0.8</v>
      </c>
    </row>
    <row r="10" spans="1:21" s="48" customFormat="1" ht="26.25" customHeight="1" x14ac:dyDescent="0.3">
      <c r="A10" s="216"/>
      <c r="B10" s="181"/>
      <c r="C10" s="631">
        <v>116</v>
      </c>
      <c r="D10" s="304" t="s">
        <v>15</v>
      </c>
      <c r="E10" s="306" t="s">
        <v>48</v>
      </c>
      <c r="F10" s="207">
        <v>30</v>
      </c>
      <c r="G10" s="945"/>
      <c r="H10" s="411">
        <v>2.13</v>
      </c>
      <c r="I10" s="24">
        <v>0.21</v>
      </c>
      <c r="J10" s="69">
        <v>13.26</v>
      </c>
      <c r="K10" s="822">
        <v>72</v>
      </c>
      <c r="L10" s="411">
        <v>0.03</v>
      </c>
      <c r="M10" s="24">
        <v>0</v>
      </c>
      <c r="N10" s="24">
        <v>0</v>
      </c>
      <c r="O10" s="69">
        <v>0.05</v>
      </c>
      <c r="P10" s="23">
        <v>11.1</v>
      </c>
      <c r="Q10" s="24">
        <v>65.400000000000006</v>
      </c>
      <c r="R10" s="24">
        <v>19.5</v>
      </c>
      <c r="S10" s="69">
        <v>0.84</v>
      </c>
      <c r="T10" s="49"/>
      <c r="U10" s="50"/>
    </row>
    <row r="11" spans="1:21" s="48" customFormat="1" ht="23.25" customHeight="1" x14ac:dyDescent="0.3">
      <c r="A11" s="216"/>
      <c r="B11" s="181"/>
      <c r="C11" s="158">
        <v>120</v>
      </c>
      <c r="D11" s="304" t="s">
        <v>16</v>
      </c>
      <c r="E11" s="306" t="s">
        <v>14</v>
      </c>
      <c r="F11" s="207">
        <v>20</v>
      </c>
      <c r="G11" s="945"/>
      <c r="H11" s="411">
        <v>1.1399999999999999</v>
      </c>
      <c r="I11" s="24">
        <v>0.22</v>
      </c>
      <c r="J11" s="69">
        <v>7.44</v>
      </c>
      <c r="K11" s="822">
        <v>36.26</v>
      </c>
      <c r="L11" s="411">
        <v>0.02</v>
      </c>
      <c r="M11" s="24">
        <v>0.08</v>
      </c>
      <c r="N11" s="24">
        <v>0</v>
      </c>
      <c r="O11" s="69">
        <v>0.06</v>
      </c>
      <c r="P11" s="23">
        <v>6.8</v>
      </c>
      <c r="Q11" s="24">
        <v>24</v>
      </c>
      <c r="R11" s="24">
        <v>8.1999999999999993</v>
      </c>
      <c r="S11" s="69">
        <v>0.46</v>
      </c>
    </row>
    <row r="12" spans="1:21" s="48" customFormat="1" ht="23.25" customHeight="1" x14ac:dyDescent="0.3">
      <c r="A12" s="216"/>
      <c r="B12" s="181"/>
      <c r="C12" s="158"/>
      <c r="D12" s="304"/>
      <c r="E12" s="459" t="s">
        <v>24</v>
      </c>
      <c r="F12" s="401">
        <f>F6+F7+F8+F9+F10+F11</f>
        <v>500</v>
      </c>
      <c r="G12" s="158"/>
      <c r="H12" s="300">
        <f t="shared" ref="H12:S12" si="0">H6+H7+H8+H9+H10+H11</f>
        <v>21.83</v>
      </c>
      <c r="I12" s="46">
        <f t="shared" si="0"/>
        <v>14.270000000000001</v>
      </c>
      <c r="J12" s="102">
        <f t="shared" si="0"/>
        <v>91.3</v>
      </c>
      <c r="K12" s="623">
        <f t="shared" si="0"/>
        <v>573.26</v>
      </c>
      <c r="L12" s="300">
        <f t="shared" si="0"/>
        <v>0.21</v>
      </c>
      <c r="M12" s="46">
        <f t="shared" si="0"/>
        <v>2.6</v>
      </c>
      <c r="N12" s="46">
        <f t="shared" si="0"/>
        <v>0.04</v>
      </c>
      <c r="O12" s="102">
        <f t="shared" si="0"/>
        <v>0.25</v>
      </c>
      <c r="P12" s="47">
        <f t="shared" si="0"/>
        <v>395.44</v>
      </c>
      <c r="Q12" s="46">
        <f t="shared" si="0"/>
        <v>398.33000000000004</v>
      </c>
      <c r="R12" s="46">
        <f t="shared" si="0"/>
        <v>86.570000000000007</v>
      </c>
      <c r="S12" s="102">
        <f t="shared" si="0"/>
        <v>3.17</v>
      </c>
    </row>
    <row r="13" spans="1:21" s="48" customFormat="1" ht="28.5" customHeight="1" thickBot="1" x14ac:dyDescent="0.35">
      <c r="A13" s="216"/>
      <c r="B13" s="181"/>
      <c r="C13" s="158"/>
      <c r="D13" s="304"/>
      <c r="E13" s="460" t="s">
        <v>25</v>
      </c>
      <c r="F13" s="207"/>
      <c r="G13" s="158"/>
      <c r="H13" s="394"/>
      <c r="I13" s="395"/>
      <c r="J13" s="777"/>
      <c r="K13" s="781">
        <f>K12/23.5</f>
        <v>24.39404255319149</v>
      </c>
      <c r="L13" s="394"/>
      <c r="M13" s="395"/>
      <c r="N13" s="395"/>
      <c r="O13" s="777"/>
      <c r="P13" s="776"/>
      <c r="Q13" s="395"/>
      <c r="R13" s="395"/>
      <c r="S13" s="777"/>
    </row>
    <row r="14" spans="1:21" s="20" customFormat="1" ht="33.75" customHeight="1" x14ac:dyDescent="0.3">
      <c r="A14" s="218" t="s">
        <v>7</v>
      </c>
      <c r="B14" s="180"/>
      <c r="C14" s="428">
        <v>17</v>
      </c>
      <c r="D14" s="427" t="s">
        <v>23</v>
      </c>
      <c r="E14" s="430" t="s">
        <v>195</v>
      </c>
      <c r="F14" s="449">
        <v>50</v>
      </c>
      <c r="G14" s="428"/>
      <c r="H14" s="396">
        <v>5.95</v>
      </c>
      <c r="I14" s="56">
        <v>5.05</v>
      </c>
      <c r="J14" s="57">
        <v>0.3</v>
      </c>
      <c r="K14" s="498">
        <v>70.7</v>
      </c>
      <c r="L14" s="396">
        <v>0.03</v>
      </c>
      <c r="M14" s="56">
        <v>0</v>
      </c>
      <c r="N14" s="56">
        <v>0.17</v>
      </c>
      <c r="O14" s="64">
        <v>0</v>
      </c>
      <c r="P14" s="396">
        <v>27.5</v>
      </c>
      <c r="Q14" s="56">
        <v>92.5</v>
      </c>
      <c r="R14" s="56">
        <v>27</v>
      </c>
      <c r="S14" s="57">
        <v>1.35</v>
      </c>
    </row>
    <row r="15" spans="1:21" s="20" customFormat="1" ht="33.75" customHeight="1" x14ac:dyDescent="0.3">
      <c r="A15" s="164"/>
      <c r="B15" s="725"/>
      <c r="C15" s="726">
        <v>1</v>
      </c>
      <c r="D15" s="367" t="s">
        <v>23</v>
      </c>
      <c r="E15" s="727" t="s">
        <v>13</v>
      </c>
      <c r="F15" s="728">
        <v>10</v>
      </c>
      <c r="G15" s="726"/>
      <c r="H15" s="352">
        <v>2.44</v>
      </c>
      <c r="I15" s="17">
        <v>2.36</v>
      </c>
      <c r="J15" s="60">
        <v>0</v>
      </c>
      <c r="K15" s="729">
        <v>31</v>
      </c>
      <c r="L15" s="352">
        <v>0</v>
      </c>
      <c r="M15" s="17">
        <v>0.16</v>
      </c>
      <c r="N15" s="17">
        <v>0.02</v>
      </c>
      <c r="O15" s="22">
        <v>0</v>
      </c>
      <c r="P15" s="352">
        <v>100</v>
      </c>
      <c r="Q15" s="17">
        <v>54.4</v>
      </c>
      <c r="R15" s="17">
        <v>4.7</v>
      </c>
      <c r="S15" s="60">
        <v>0.06</v>
      </c>
    </row>
    <row r="16" spans="1:21" s="20" customFormat="1" ht="33.75" customHeight="1" x14ac:dyDescent="0.3">
      <c r="A16" s="164"/>
      <c r="B16" s="183"/>
      <c r="C16" s="157">
        <v>35</v>
      </c>
      <c r="D16" s="367" t="s">
        <v>9</v>
      </c>
      <c r="E16" s="350" t="s">
        <v>90</v>
      </c>
      <c r="F16" s="271">
        <v>200</v>
      </c>
      <c r="G16" s="157"/>
      <c r="H16" s="353">
        <v>4.8</v>
      </c>
      <c r="I16" s="13">
        <v>7.6</v>
      </c>
      <c r="J16" s="65">
        <v>9</v>
      </c>
      <c r="K16" s="159">
        <v>123.6</v>
      </c>
      <c r="L16" s="353">
        <v>0.04</v>
      </c>
      <c r="M16" s="13">
        <v>1.92</v>
      </c>
      <c r="N16" s="13">
        <v>0</v>
      </c>
      <c r="O16" s="27">
        <v>0.42</v>
      </c>
      <c r="P16" s="353">
        <v>32.18</v>
      </c>
      <c r="Q16" s="13">
        <v>49.14</v>
      </c>
      <c r="R16" s="13">
        <v>14.76</v>
      </c>
      <c r="S16" s="65">
        <v>0.64</v>
      </c>
    </row>
    <row r="17" spans="1:19" s="20" customFormat="1" ht="33.75" customHeight="1" x14ac:dyDescent="0.3">
      <c r="A17" s="166"/>
      <c r="B17" s="183"/>
      <c r="C17" s="157">
        <v>181</v>
      </c>
      <c r="D17" s="367" t="s">
        <v>10</v>
      </c>
      <c r="E17" s="350" t="s">
        <v>121</v>
      </c>
      <c r="F17" s="271">
        <v>90</v>
      </c>
      <c r="G17" s="157"/>
      <c r="H17" s="353">
        <v>21.24</v>
      </c>
      <c r="I17" s="13">
        <v>7.47</v>
      </c>
      <c r="J17" s="65">
        <v>2.7</v>
      </c>
      <c r="K17" s="159">
        <v>162.9</v>
      </c>
      <c r="L17" s="353">
        <v>0.02</v>
      </c>
      <c r="M17" s="13">
        <v>0.3</v>
      </c>
      <c r="N17" s="13">
        <v>0.3</v>
      </c>
      <c r="O17" s="27">
        <v>2.2999999999999998</v>
      </c>
      <c r="P17" s="353">
        <v>27.9</v>
      </c>
      <c r="Q17" s="13">
        <v>154.4</v>
      </c>
      <c r="R17" s="13">
        <v>20.399999999999999</v>
      </c>
      <c r="S17" s="65">
        <v>2</v>
      </c>
    </row>
    <row r="18" spans="1:19" s="20" customFormat="1" ht="33.75" customHeight="1" x14ac:dyDescent="0.3">
      <c r="A18" s="166"/>
      <c r="B18" s="183"/>
      <c r="C18" s="246">
        <v>53</v>
      </c>
      <c r="D18" s="367" t="s">
        <v>79</v>
      </c>
      <c r="E18" s="895" t="s">
        <v>75</v>
      </c>
      <c r="F18" s="157">
        <v>150</v>
      </c>
      <c r="G18" s="246"/>
      <c r="H18" s="353">
        <v>3.3</v>
      </c>
      <c r="I18" s="13">
        <v>4.95</v>
      </c>
      <c r="J18" s="65">
        <v>32.25</v>
      </c>
      <c r="K18" s="159">
        <v>186.45</v>
      </c>
      <c r="L18" s="353">
        <v>0.03</v>
      </c>
      <c r="M18" s="13">
        <v>0</v>
      </c>
      <c r="N18" s="13">
        <v>0</v>
      </c>
      <c r="O18" s="27">
        <v>1.73</v>
      </c>
      <c r="P18" s="353">
        <v>4.95</v>
      </c>
      <c r="Q18" s="13">
        <v>79.83</v>
      </c>
      <c r="R18" s="43">
        <v>26.52</v>
      </c>
      <c r="S18" s="141">
        <v>0.53</v>
      </c>
    </row>
    <row r="19" spans="1:19" s="20" customFormat="1" ht="43.5" customHeight="1" x14ac:dyDescent="0.3">
      <c r="A19" s="166"/>
      <c r="B19" s="183"/>
      <c r="C19" s="197">
        <v>216</v>
      </c>
      <c r="D19" s="221" t="s">
        <v>20</v>
      </c>
      <c r="E19" s="358" t="s">
        <v>176</v>
      </c>
      <c r="F19" s="268">
        <v>200</v>
      </c>
      <c r="G19" s="257"/>
      <c r="H19" s="352">
        <v>0.26</v>
      </c>
      <c r="I19" s="17">
        <v>0</v>
      </c>
      <c r="J19" s="60">
        <v>15.46</v>
      </c>
      <c r="K19" s="375">
        <v>62</v>
      </c>
      <c r="L19" s="411">
        <v>0</v>
      </c>
      <c r="M19" s="24">
        <v>4.4000000000000004</v>
      </c>
      <c r="N19" s="24">
        <v>0</v>
      </c>
      <c r="O19" s="25">
        <v>0.32</v>
      </c>
      <c r="P19" s="411">
        <v>0.4</v>
      </c>
      <c r="Q19" s="24">
        <v>0</v>
      </c>
      <c r="R19" s="24">
        <v>0</v>
      </c>
      <c r="S19" s="69">
        <v>0.04</v>
      </c>
    </row>
    <row r="20" spans="1:19" s="20" customFormat="1" ht="33.75" customHeight="1" x14ac:dyDescent="0.3">
      <c r="A20" s="166"/>
      <c r="B20" s="183"/>
      <c r="C20" s="159">
        <v>119</v>
      </c>
      <c r="D20" s="221" t="s">
        <v>15</v>
      </c>
      <c r="E20" s="265" t="s">
        <v>67</v>
      </c>
      <c r="F20" s="207">
        <v>30</v>
      </c>
      <c r="G20" s="247"/>
      <c r="H20" s="411">
        <v>2.13</v>
      </c>
      <c r="I20" s="24">
        <v>0.21</v>
      </c>
      <c r="J20" s="69">
        <v>13.26</v>
      </c>
      <c r="K20" s="822">
        <v>72</v>
      </c>
      <c r="L20" s="411">
        <v>0.03</v>
      </c>
      <c r="M20" s="24">
        <v>0</v>
      </c>
      <c r="N20" s="24">
        <v>0</v>
      </c>
      <c r="O20" s="25">
        <v>0.05</v>
      </c>
      <c r="P20" s="411">
        <v>11.1</v>
      </c>
      <c r="Q20" s="24">
        <v>65.400000000000006</v>
      </c>
      <c r="R20" s="24">
        <v>19.5</v>
      </c>
      <c r="S20" s="69">
        <v>0.84</v>
      </c>
    </row>
    <row r="21" spans="1:19" s="20" customFormat="1" ht="33.75" customHeight="1" x14ac:dyDescent="0.3">
      <c r="A21" s="166"/>
      <c r="B21" s="183"/>
      <c r="C21" s="197">
        <v>120</v>
      </c>
      <c r="D21" s="221" t="s">
        <v>16</v>
      </c>
      <c r="E21" s="265" t="s">
        <v>55</v>
      </c>
      <c r="F21" s="207">
        <v>20</v>
      </c>
      <c r="G21" s="247"/>
      <c r="H21" s="411">
        <v>1.1399999999999999</v>
      </c>
      <c r="I21" s="24">
        <v>0.22</v>
      </c>
      <c r="J21" s="69">
        <v>7.44</v>
      </c>
      <c r="K21" s="822">
        <v>36.26</v>
      </c>
      <c r="L21" s="411">
        <v>0.02</v>
      </c>
      <c r="M21" s="24">
        <v>0.08</v>
      </c>
      <c r="N21" s="24">
        <v>0</v>
      </c>
      <c r="O21" s="25">
        <v>0.06</v>
      </c>
      <c r="P21" s="411">
        <v>6.8</v>
      </c>
      <c r="Q21" s="24">
        <v>24</v>
      </c>
      <c r="R21" s="24">
        <v>8.1999999999999993</v>
      </c>
      <c r="S21" s="69">
        <v>0.46</v>
      </c>
    </row>
    <row r="22" spans="1:19" s="20" customFormat="1" ht="33.75" customHeight="1" x14ac:dyDescent="0.3">
      <c r="A22" s="166"/>
      <c r="B22" s="183"/>
      <c r="C22" s="393"/>
      <c r="D22" s="330"/>
      <c r="E22" s="459" t="s">
        <v>24</v>
      </c>
      <c r="F22" s="492">
        <f>SUM(F14:F21)</f>
        <v>750</v>
      </c>
      <c r="G22" s="629"/>
      <c r="H22" s="996">
        <f t="shared" ref="H22:S22" si="1">SUM(H14:H21)</f>
        <v>41.26</v>
      </c>
      <c r="I22" s="995">
        <f t="shared" si="1"/>
        <v>27.86</v>
      </c>
      <c r="J22" s="997">
        <f t="shared" si="1"/>
        <v>80.41</v>
      </c>
      <c r="K22" s="490">
        <f t="shared" si="1"/>
        <v>744.91000000000008</v>
      </c>
      <c r="L22" s="996">
        <f t="shared" si="1"/>
        <v>0.17</v>
      </c>
      <c r="M22" s="995">
        <f t="shared" si="1"/>
        <v>6.86</v>
      </c>
      <c r="N22" s="995">
        <f t="shared" si="1"/>
        <v>0.49</v>
      </c>
      <c r="O22" s="998">
        <f t="shared" si="1"/>
        <v>4.879999999999999</v>
      </c>
      <c r="P22" s="996">
        <f t="shared" si="1"/>
        <v>210.83</v>
      </c>
      <c r="Q22" s="995">
        <f t="shared" si="1"/>
        <v>519.67000000000007</v>
      </c>
      <c r="R22" s="995">
        <f t="shared" si="1"/>
        <v>121.08</v>
      </c>
      <c r="S22" s="997">
        <f t="shared" si="1"/>
        <v>5.9200000000000008</v>
      </c>
    </row>
    <row r="23" spans="1:19" s="20" customFormat="1" ht="33.75" customHeight="1" thickBot="1" x14ac:dyDescent="0.35">
      <c r="A23" s="383"/>
      <c r="B23" s="467"/>
      <c r="C23" s="469"/>
      <c r="D23" s="450"/>
      <c r="E23" s="461" t="s">
        <v>25</v>
      </c>
      <c r="F23" s="450"/>
      <c r="G23" s="484"/>
      <c r="H23" s="454"/>
      <c r="I23" s="62"/>
      <c r="J23" s="63"/>
      <c r="K23" s="501">
        <f>K22/23.5</f>
        <v>31.698297872340429</v>
      </c>
      <c r="L23" s="454"/>
      <c r="M23" s="62"/>
      <c r="N23" s="62"/>
      <c r="O23" s="453"/>
      <c r="P23" s="454"/>
      <c r="Q23" s="62"/>
      <c r="R23" s="62"/>
      <c r="S23" s="63"/>
    </row>
    <row r="24" spans="1:19" x14ac:dyDescent="0.3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19" s="317" customFormat="1" ht="18" x14ac:dyDescent="0.3">
      <c r="B25" s="415"/>
      <c r="C25" s="415"/>
      <c r="D25" s="416"/>
      <c r="E25" s="417"/>
      <c r="F25" s="418"/>
      <c r="G25" s="416"/>
      <c r="H25" s="416"/>
      <c r="I25" s="416"/>
      <c r="J25" s="416"/>
    </row>
    <row r="26" spans="1:19" ht="18" x14ac:dyDescent="0.3">
      <c r="D26" s="11"/>
      <c r="E26" s="30"/>
      <c r="F26" s="31"/>
      <c r="G26" s="11"/>
      <c r="H26" s="11"/>
      <c r="I26" s="11"/>
      <c r="J26" s="11"/>
    </row>
    <row r="27" spans="1:19" x14ac:dyDescent="0.3">
      <c r="D27" s="11"/>
      <c r="E27" s="11"/>
      <c r="F27" s="11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</sheetData>
  <mergeCells count="2">
    <mergeCell ref="L4:O4"/>
    <mergeCell ref="P4:S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43"/>
  <sheetViews>
    <sheetView topLeftCell="A4" zoomScale="70" zoomScaleNormal="70" workbookViewId="0">
      <selection activeCell="E23" sqref="E23"/>
    </sheetView>
  </sheetViews>
  <sheetFormatPr defaultRowHeight="14.4" x14ac:dyDescent="0.3"/>
  <cols>
    <col min="1" max="1" width="16.88671875" customWidth="1"/>
    <col min="2" max="2" width="11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21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1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4"/>
      <c r="B4" s="659"/>
      <c r="C4" s="637" t="s">
        <v>45</v>
      </c>
      <c r="D4" s="160"/>
      <c r="E4" s="233"/>
      <c r="F4" s="155"/>
      <c r="G4" s="162"/>
      <c r="H4" s="108" t="s">
        <v>26</v>
      </c>
      <c r="I4" s="108"/>
      <c r="J4" s="108"/>
      <c r="K4" s="280" t="s">
        <v>27</v>
      </c>
      <c r="L4" s="1044" t="s">
        <v>28</v>
      </c>
      <c r="M4" s="1042"/>
      <c r="N4" s="1042"/>
      <c r="O4" s="1042"/>
      <c r="P4" s="1041" t="s">
        <v>29</v>
      </c>
      <c r="Q4" s="1044"/>
      <c r="R4" s="1044"/>
      <c r="S4" s="1045"/>
    </row>
    <row r="5" spans="1:21" s="20" customFormat="1" ht="28.5" customHeight="1" thickBot="1" x14ac:dyDescent="0.35">
      <c r="A5" s="215" t="s">
        <v>0</v>
      </c>
      <c r="B5" s="660"/>
      <c r="C5" s="163" t="s">
        <v>46</v>
      </c>
      <c r="D5" s="665" t="s">
        <v>47</v>
      </c>
      <c r="E5" s="163" t="s">
        <v>44</v>
      </c>
      <c r="F5" s="156" t="s">
        <v>30</v>
      </c>
      <c r="G5" s="163" t="s">
        <v>43</v>
      </c>
      <c r="H5" s="115" t="s">
        <v>31</v>
      </c>
      <c r="I5" s="116" t="s">
        <v>32</v>
      </c>
      <c r="J5" s="275" t="s">
        <v>33</v>
      </c>
      <c r="K5" s="281" t="s">
        <v>34</v>
      </c>
      <c r="L5" s="115" t="s">
        <v>35</v>
      </c>
      <c r="M5" s="116" t="s">
        <v>36</v>
      </c>
      <c r="N5" s="116" t="s">
        <v>37</v>
      </c>
      <c r="O5" s="275" t="s">
        <v>38</v>
      </c>
      <c r="P5" s="351" t="s">
        <v>39</v>
      </c>
      <c r="Q5" s="116" t="s">
        <v>40</v>
      </c>
      <c r="R5" s="116" t="s">
        <v>41</v>
      </c>
      <c r="S5" s="118" t="s">
        <v>42</v>
      </c>
    </row>
    <row r="6" spans="1:21" s="20" customFormat="1" ht="26.4" customHeight="1" x14ac:dyDescent="0.3">
      <c r="A6" s="218" t="s">
        <v>6</v>
      </c>
      <c r="B6" s="504"/>
      <c r="C6" s="211">
        <v>134</v>
      </c>
      <c r="D6" s="364" t="s">
        <v>23</v>
      </c>
      <c r="E6" s="408" t="s">
        <v>179</v>
      </c>
      <c r="F6" s="211">
        <v>150</v>
      </c>
      <c r="G6" s="493"/>
      <c r="H6" s="396">
        <v>0.6</v>
      </c>
      <c r="I6" s="56">
        <v>0</v>
      </c>
      <c r="J6" s="57">
        <v>16.95</v>
      </c>
      <c r="K6" s="498">
        <v>69</v>
      </c>
      <c r="L6" s="396">
        <v>1.4999999999999999E-2</v>
      </c>
      <c r="M6" s="56">
        <v>19.5</v>
      </c>
      <c r="N6" s="56">
        <v>4.4999999999999998E-2</v>
      </c>
      <c r="O6" s="57">
        <v>0</v>
      </c>
      <c r="P6" s="55">
        <v>24</v>
      </c>
      <c r="Q6" s="56">
        <v>16.5</v>
      </c>
      <c r="R6" s="56">
        <v>13.5</v>
      </c>
      <c r="S6" s="57">
        <v>3.3</v>
      </c>
    </row>
    <row r="7" spans="1:21" s="20" customFormat="1" ht="26.4" customHeight="1" x14ac:dyDescent="0.3">
      <c r="A7" s="464"/>
      <c r="B7" s="661" t="s">
        <v>99</v>
      </c>
      <c r="C7" s="269">
        <v>221</v>
      </c>
      <c r="D7" s="556" t="s">
        <v>10</v>
      </c>
      <c r="E7" s="347" t="s">
        <v>95</v>
      </c>
      <c r="F7" s="269">
        <v>90</v>
      </c>
      <c r="G7" s="556"/>
      <c r="H7" s="485">
        <v>18.100000000000001</v>
      </c>
      <c r="I7" s="96">
        <v>15.7</v>
      </c>
      <c r="J7" s="97">
        <v>11.7</v>
      </c>
      <c r="K7" s="667">
        <v>261.8</v>
      </c>
      <c r="L7" s="485">
        <v>0.03</v>
      </c>
      <c r="M7" s="96">
        <v>0.5</v>
      </c>
      <c r="N7" s="96">
        <v>0</v>
      </c>
      <c r="O7" s="97">
        <v>1.2</v>
      </c>
      <c r="P7" s="95">
        <v>17.350000000000001</v>
      </c>
      <c r="Q7" s="96">
        <v>113.15</v>
      </c>
      <c r="R7" s="96">
        <v>16.149999999999999</v>
      </c>
      <c r="S7" s="97">
        <v>0.97</v>
      </c>
    </row>
    <row r="8" spans="1:21" s="20" customFormat="1" ht="36" customHeight="1" x14ac:dyDescent="0.3">
      <c r="A8" s="465"/>
      <c r="B8" s="662" t="s">
        <v>101</v>
      </c>
      <c r="C8" s="270">
        <v>81</v>
      </c>
      <c r="D8" s="555" t="s">
        <v>10</v>
      </c>
      <c r="E8" s="472" t="s">
        <v>94</v>
      </c>
      <c r="F8" s="270">
        <v>90</v>
      </c>
      <c r="G8" s="555"/>
      <c r="H8" s="354">
        <v>22.41</v>
      </c>
      <c r="I8" s="100">
        <v>15.3</v>
      </c>
      <c r="J8" s="167">
        <v>0.54</v>
      </c>
      <c r="K8" s="668">
        <v>229.77</v>
      </c>
      <c r="L8" s="354">
        <v>0.05</v>
      </c>
      <c r="M8" s="100">
        <v>1.24</v>
      </c>
      <c r="N8" s="100">
        <v>0.01</v>
      </c>
      <c r="O8" s="167">
        <v>1.4</v>
      </c>
      <c r="P8" s="99">
        <v>27.54</v>
      </c>
      <c r="Q8" s="100">
        <v>170.72</v>
      </c>
      <c r="R8" s="100">
        <v>21.15</v>
      </c>
      <c r="S8" s="167">
        <v>1.2</v>
      </c>
    </row>
    <row r="9" spans="1:21" s="20" customFormat="1" ht="26.25" customHeight="1" x14ac:dyDescent="0.3">
      <c r="A9" s="164"/>
      <c r="B9" s="505"/>
      <c r="C9" s="158">
        <v>227</v>
      </c>
      <c r="D9" s="304" t="s">
        <v>79</v>
      </c>
      <c r="E9" s="473" t="s">
        <v>169</v>
      </c>
      <c r="F9" s="423">
        <v>150</v>
      </c>
      <c r="G9" s="207"/>
      <c r="H9" s="363">
        <v>4.3499999999999996</v>
      </c>
      <c r="I9" s="133">
        <v>3.9</v>
      </c>
      <c r="J9" s="309">
        <v>20.399999999999999</v>
      </c>
      <c r="K9" s="631">
        <v>134.25</v>
      </c>
      <c r="L9" s="363">
        <v>0.12</v>
      </c>
      <c r="M9" s="133">
        <v>0</v>
      </c>
      <c r="N9" s="133">
        <v>0</v>
      </c>
      <c r="O9" s="309">
        <v>1.47</v>
      </c>
      <c r="P9" s="363">
        <v>7.92</v>
      </c>
      <c r="Q9" s="133">
        <v>109.87</v>
      </c>
      <c r="R9" s="133">
        <v>73.540000000000006</v>
      </c>
      <c r="S9" s="309">
        <v>2.46</v>
      </c>
    </row>
    <row r="10" spans="1:21" s="48" customFormat="1" ht="26.25" customHeight="1" x14ac:dyDescent="0.3">
      <c r="A10" s="216"/>
      <c r="B10" s="663"/>
      <c r="C10" s="208">
        <v>103</v>
      </c>
      <c r="D10" s="387" t="s">
        <v>20</v>
      </c>
      <c r="E10" s="479" t="s">
        <v>76</v>
      </c>
      <c r="F10" s="422">
        <v>200</v>
      </c>
      <c r="G10" s="208"/>
      <c r="H10" s="21">
        <v>0.2</v>
      </c>
      <c r="I10" s="17">
        <v>0</v>
      </c>
      <c r="J10" s="22">
        <v>20.399999999999999</v>
      </c>
      <c r="K10" s="282">
        <v>82</v>
      </c>
      <c r="L10" s="21">
        <v>0</v>
      </c>
      <c r="M10" s="17">
        <v>9.24</v>
      </c>
      <c r="N10" s="17">
        <v>0</v>
      </c>
      <c r="O10" s="22">
        <v>0.04</v>
      </c>
      <c r="P10" s="352">
        <v>17.64</v>
      </c>
      <c r="Q10" s="17">
        <v>5.0599999999999996</v>
      </c>
      <c r="R10" s="42">
        <v>2.86</v>
      </c>
      <c r="S10" s="130">
        <v>0.12</v>
      </c>
    </row>
    <row r="11" spans="1:21" s="48" customFormat="1" ht="26.25" customHeight="1" x14ac:dyDescent="0.3">
      <c r="A11" s="216"/>
      <c r="B11" s="663"/>
      <c r="C11" s="209">
        <v>119</v>
      </c>
      <c r="D11" s="257" t="s">
        <v>15</v>
      </c>
      <c r="E11" s="222" t="s">
        <v>67</v>
      </c>
      <c r="F11" s="206">
        <v>30</v>
      </c>
      <c r="G11" s="371"/>
      <c r="H11" s="352">
        <v>2.13</v>
      </c>
      <c r="I11" s="17">
        <v>0.21</v>
      </c>
      <c r="J11" s="60">
        <v>13.26</v>
      </c>
      <c r="K11" s="375">
        <v>72</v>
      </c>
      <c r="L11" s="352">
        <v>0.03</v>
      </c>
      <c r="M11" s="17">
        <v>0</v>
      </c>
      <c r="N11" s="17">
        <v>0</v>
      </c>
      <c r="O11" s="60">
        <v>0.05</v>
      </c>
      <c r="P11" s="21">
        <v>11.1</v>
      </c>
      <c r="Q11" s="17">
        <v>65.400000000000006</v>
      </c>
      <c r="R11" s="17">
        <v>19.5</v>
      </c>
      <c r="S11" s="60">
        <v>0.84</v>
      </c>
      <c r="T11" s="49"/>
      <c r="U11" s="50"/>
    </row>
    <row r="12" spans="1:21" s="48" customFormat="1" ht="23.25" customHeight="1" x14ac:dyDescent="0.3">
      <c r="A12" s="216"/>
      <c r="B12" s="663"/>
      <c r="C12" s="206">
        <v>120</v>
      </c>
      <c r="D12" s="257" t="s">
        <v>16</v>
      </c>
      <c r="E12" s="221" t="s">
        <v>14</v>
      </c>
      <c r="F12" s="206">
        <v>20</v>
      </c>
      <c r="G12" s="371"/>
      <c r="H12" s="352">
        <v>1.1399999999999999</v>
      </c>
      <c r="I12" s="17">
        <v>0.22</v>
      </c>
      <c r="J12" s="60">
        <v>7.44</v>
      </c>
      <c r="K12" s="375">
        <v>36.26</v>
      </c>
      <c r="L12" s="352">
        <v>0.02</v>
      </c>
      <c r="M12" s="17">
        <v>0.08</v>
      </c>
      <c r="N12" s="17">
        <v>0</v>
      </c>
      <c r="O12" s="60">
        <v>0.06</v>
      </c>
      <c r="P12" s="21">
        <v>6.8</v>
      </c>
      <c r="Q12" s="17">
        <v>24</v>
      </c>
      <c r="R12" s="17">
        <v>8.1999999999999993</v>
      </c>
      <c r="S12" s="60">
        <v>0.46</v>
      </c>
    </row>
    <row r="13" spans="1:21" s="48" customFormat="1" ht="23.25" customHeight="1" x14ac:dyDescent="0.3">
      <c r="A13" s="464"/>
      <c r="B13" s="661" t="s">
        <v>99</v>
      </c>
      <c r="C13" s="269"/>
      <c r="D13" s="556"/>
      <c r="E13" s="474" t="s">
        <v>24</v>
      </c>
      <c r="F13" s="445">
        <f>F6+F7+F9+F10+F11+F12</f>
        <v>640</v>
      </c>
      <c r="G13" s="243"/>
      <c r="H13" s="298">
        <f t="shared" ref="H13:S13" si="0">H6+H7+H9+H10+H11+H12</f>
        <v>26.520000000000003</v>
      </c>
      <c r="I13" s="26">
        <f t="shared" si="0"/>
        <v>20.029999999999998</v>
      </c>
      <c r="J13" s="98">
        <f t="shared" si="0"/>
        <v>90.149999999999991</v>
      </c>
      <c r="K13" s="482">
        <f t="shared" si="0"/>
        <v>655.30999999999995</v>
      </c>
      <c r="L13" s="298">
        <f t="shared" si="0"/>
        <v>0.21499999999999997</v>
      </c>
      <c r="M13" s="26">
        <f t="shared" si="0"/>
        <v>29.32</v>
      </c>
      <c r="N13" s="26">
        <f t="shared" si="0"/>
        <v>4.4999999999999998E-2</v>
      </c>
      <c r="O13" s="98">
        <f t="shared" si="0"/>
        <v>2.82</v>
      </c>
      <c r="P13" s="77">
        <f t="shared" si="0"/>
        <v>84.809999999999988</v>
      </c>
      <c r="Q13" s="26">
        <f t="shared" si="0"/>
        <v>333.98</v>
      </c>
      <c r="R13" s="26">
        <f t="shared" si="0"/>
        <v>133.75</v>
      </c>
      <c r="S13" s="98">
        <f t="shared" si="0"/>
        <v>8.15</v>
      </c>
    </row>
    <row r="14" spans="1:21" s="48" customFormat="1" ht="23.25" customHeight="1" x14ac:dyDescent="0.3">
      <c r="A14" s="465"/>
      <c r="B14" s="662" t="s">
        <v>101</v>
      </c>
      <c r="C14" s="270"/>
      <c r="D14" s="555"/>
      <c r="E14" s="475" t="s">
        <v>24</v>
      </c>
      <c r="F14" s="443">
        <f>F6+F8+F9+F10+F11+F12</f>
        <v>640</v>
      </c>
      <c r="G14" s="244"/>
      <c r="H14" s="486">
        <f t="shared" ref="H14:S14" si="1">H6+H8+H9+H10+H11+H12</f>
        <v>30.83</v>
      </c>
      <c r="I14" s="81">
        <f t="shared" si="1"/>
        <v>19.63</v>
      </c>
      <c r="J14" s="126">
        <f t="shared" si="1"/>
        <v>78.989999999999995</v>
      </c>
      <c r="K14" s="669">
        <f>K6+K8+K9+K10+K11+K12</f>
        <v>623.28</v>
      </c>
      <c r="L14" s="486">
        <f t="shared" si="1"/>
        <v>0.23499999999999999</v>
      </c>
      <c r="M14" s="81">
        <f t="shared" si="1"/>
        <v>30.059999999999995</v>
      </c>
      <c r="N14" s="81">
        <f t="shared" si="1"/>
        <v>5.5E-2</v>
      </c>
      <c r="O14" s="126">
        <f t="shared" si="1"/>
        <v>3.02</v>
      </c>
      <c r="P14" s="82">
        <f t="shared" si="1"/>
        <v>94.999999999999986</v>
      </c>
      <c r="Q14" s="81">
        <f t="shared" si="1"/>
        <v>391.55000000000007</v>
      </c>
      <c r="R14" s="81">
        <f t="shared" si="1"/>
        <v>138.75</v>
      </c>
      <c r="S14" s="126">
        <f t="shared" si="1"/>
        <v>8.3800000000000008</v>
      </c>
    </row>
    <row r="15" spans="1:21" s="48" customFormat="1" ht="23.25" customHeight="1" x14ac:dyDescent="0.3">
      <c r="A15" s="464"/>
      <c r="B15" s="661" t="s">
        <v>99</v>
      </c>
      <c r="C15" s="269"/>
      <c r="D15" s="556"/>
      <c r="E15" s="476" t="s">
        <v>25</v>
      </c>
      <c r="F15" s="269"/>
      <c r="G15" s="243"/>
      <c r="H15" s="298"/>
      <c r="I15" s="26"/>
      <c r="J15" s="98"/>
      <c r="K15" s="670">
        <f>K13/23.5</f>
        <v>27.885531914893615</v>
      </c>
      <c r="L15" s="298"/>
      <c r="M15" s="26"/>
      <c r="N15" s="26"/>
      <c r="O15" s="98"/>
      <c r="P15" s="77"/>
      <c r="Q15" s="26"/>
      <c r="R15" s="26"/>
      <c r="S15" s="98"/>
    </row>
    <row r="16" spans="1:21" s="48" customFormat="1" ht="28.5" customHeight="1" thickBot="1" x14ac:dyDescent="0.35">
      <c r="A16" s="466"/>
      <c r="B16" s="664" t="s">
        <v>101</v>
      </c>
      <c r="C16" s="273"/>
      <c r="D16" s="557"/>
      <c r="E16" s="477" t="s">
        <v>25</v>
      </c>
      <c r="F16" s="273"/>
      <c r="G16" s="245"/>
      <c r="H16" s="690"/>
      <c r="I16" s="638"/>
      <c r="J16" s="639"/>
      <c r="K16" s="671">
        <f>K14/23.5</f>
        <v>26.522553191489362</v>
      </c>
      <c r="L16" s="690"/>
      <c r="M16" s="638"/>
      <c r="N16" s="638"/>
      <c r="O16" s="639"/>
      <c r="P16" s="691"/>
      <c r="Q16" s="638"/>
      <c r="R16" s="638"/>
      <c r="S16" s="639"/>
    </row>
    <row r="17" spans="1:19" s="20" customFormat="1" ht="33.75" customHeight="1" x14ac:dyDescent="0.3">
      <c r="A17" s="218" t="s">
        <v>7</v>
      </c>
      <c r="B17" s="180"/>
      <c r="C17" s="425">
        <v>172</v>
      </c>
      <c r="D17" s="507" t="s">
        <v>23</v>
      </c>
      <c r="E17" s="478" t="s">
        <v>196</v>
      </c>
      <c r="F17" s="908">
        <v>60</v>
      </c>
      <c r="G17" s="428"/>
      <c r="H17" s="431">
        <v>1.86</v>
      </c>
      <c r="I17" s="143">
        <v>0.12</v>
      </c>
      <c r="J17" s="144">
        <v>4.26</v>
      </c>
      <c r="K17" s="672">
        <v>24.6</v>
      </c>
      <c r="L17" s="431">
        <v>0.06</v>
      </c>
      <c r="M17" s="143">
        <v>6</v>
      </c>
      <c r="N17" s="143">
        <v>0.18</v>
      </c>
      <c r="O17" s="919">
        <v>0</v>
      </c>
      <c r="P17" s="431">
        <v>9.6</v>
      </c>
      <c r="Q17" s="143">
        <v>31.8</v>
      </c>
      <c r="R17" s="143">
        <v>12.6</v>
      </c>
      <c r="S17" s="144">
        <v>0.42</v>
      </c>
    </row>
    <row r="18" spans="1:19" s="20" customFormat="1" ht="33.75" customHeight="1" x14ac:dyDescent="0.3">
      <c r="A18" s="164"/>
      <c r="B18" s="184" t="s">
        <v>99</v>
      </c>
      <c r="C18" s="269">
        <v>49</v>
      </c>
      <c r="D18" s="556" t="s">
        <v>9</v>
      </c>
      <c r="E18" s="737" t="s">
        <v>171</v>
      </c>
      <c r="F18" s="909">
        <v>200</v>
      </c>
      <c r="G18" s="243"/>
      <c r="H18" s="738">
        <v>8.6</v>
      </c>
      <c r="I18" s="739">
        <v>8.4</v>
      </c>
      <c r="J18" s="740">
        <v>10.8</v>
      </c>
      <c r="K18" s="741">
        <v>153.80000000000001</v>
      </c>
      <c r="L18" s="738">
        <v>0.1</v>
      </c>
      <c r="M18" s="739">
        <v>10</v>
      </c>
      <c r="N18" s="739">
        <v>2E-3</v>
      </c>
      <c r="O18" s="805">
        <v>0.7</v>
      </c>
      <c r="P18" s="738">
        <v>36.840000000000003</v>
      </c>
      <c r="Q18" s="739">
        <v>101.94</v>
      </c>
      <c r="R18" s="739">
        <v>30.52</v>
      </c>
      <c r="S18" s="740">
        <v>1.2</v>
      </c>
    </row>
    <row r="19" spans="1:19" s="20" customFormat="1" ht="33.75" customHeight="1" x14ac:dyDescent="0.3">
      <c r="A19" s="164"/>
      <c r="B19" s="906" t="s">
        <v>101</v>
      </c>
      <c r="C19" s="896">
        <v>37</v>
      </c>
      <c r="D19" s="897" t="s">
        <v>9</v>
      </c>
      <c r="E19" s="898" t="s">
        <v>68</v>
      </c>
      <c r="F19" s="910">
        <v>200</v>
      </c>
      <c r="G19" s="899"/>
      <c r="H19" s="900">
        <v>6</v>
      </c>
      <c r="I19" s="901">
        <v>5.4</v>
      </c>
      <c r="J19" s="902">
        <v>10.8</v>
      </c>
      <c r="K19" s="903">
        <v>115.6</v>
      </c>
      <c r="L19" s="900">
        <v>0.1</v>
      </c>
      <c r="M19" s="901">
        <v>10.7</v>
      </c>
      <c r="N19" s="901">
        <v>0</v>
      </c>
      <c r="O19" s="920">
        <v>0.18</v>
      </c>
      <c r="P19" s="900">
        <v>33.14</v>
      </c>
      <c r="Q19" s="901">
        <v>77.040000000000006</v>
      </c>
      <c r="R19" s="901">
        <v>27.32</v>
      </c>
      <c r="S19" s="902">
        <v>1.02</v>
      </c>
    </row>
    <row r="20" spans="1:19" s="20" customFormat="1" ht="33.75" customHeight="1" x14ac:dyDescent="0.3">
      <c r="A20" s="783"/>
      <c r="B20" s="184" t="s">
        <v>99</v>
      </c>
      <c r="C20" s="269">
        <v>179</v>
      </c>
      <c r="D20" s="556" t="s">
        <v>10</v>
      </c>
      <c r="E20" s="737" t="s">
        <v>166</v>
      </c>
      <c r="F20" s="909">
        <v>90</v>
      </c>
      <c r="G20" s="243"/>
      <c r="H20" s="738">
        <v>11.61</v>
      </c>
      <c r="I20" s="739">
        <v>7.02</v>
      </c>
      <c r="J20" s="740">
        <v>2.52</v>
      </c>
      <c r="K20" s="741">
        <v>119.43</v>
      </c>
      <c r="L20" s="738">
        <v>0.21</v>
      </c>
      <c r="M20" s="739">
        <v>77.16</v>
      </c>
      <c r="N20" s="739">
        <v>7.0000000000000007E-2</v>
      </c>
      <c r="O20" s="805">
        <v>5.27</v>
      </c>
      <c r="P20" s="738">
        <v>22.15</v>
      </c>
      <c r="Q20" s="739">
        <v>221.14</v>
      </c>
      <c r="R20" s="739">
        <v>14.93</v>
      </c>
      <c r="S20" s="740">
        <v>11.35</v>
      </c>
    </row>
    <row r="21" spans="1:19" s="20" customFormat="1" ht="33.75" customHeight="1" x14ac:dyDescent="0.3">
      <c r="A21" s="789"/>
      <c r="B21" s="185" t="s">
        <v>101</v>
      </c>
      <c r="C21" s="270">
        <v>85</v>
      </c>
      <c r="D21" s="555" t="s">
        <v>10</v>
      </c>
      <c r="E21" s="744" t="s">
        <v>197</v>
      </c>
      <c r="F21" s="911">
        <v>90</v>
      </c>
      <c r="G21" s="244"/>
      <c r="H21" s="561">
        <v>13.77</v>
      </c>
      <c r="I21" s="83">
        <v>7.74</v>
      </c>
      <c r="J21" s="125">
        <v>3.33</v>
      </c>
      <c r="K21" s="559">
        <v>138.15</v>
      </c>
      <c r="L21" s="561">
        <v>0.16</v>
      </c>
      <c r="M21" s="83">
        <v>6.79</v>
      </c>
      <c r="N21" s="83">
        <v>4.8</v>
      </c>
      <c r="O21" s="84">
        <v>1.03</v>
      </c>
      <c r="P21" s="561">
        <v>28.8</v>
      </c>
      <c r="Q21" s="83">
        <v>204.4</v>
      </c>
      <c r="R21" s="83">
        <v>17.18</v>
      </c>
      <c r="S21" s="125">
        <v>4.4000000000000004</v>
      </c>
    </row>
    <row r="22" spans="1:19" s="20" customFormat="1" ht="33.75" customHeight="1" x14ac:dyDescent="0.3">
      <c r="A22" s="166"/>
      <c r="B22" s="181"/>
      <c r="C22" s="207">
        <v>64</v>
      </c>
      <c r="D22" s="306" t="s">
        <v>57</v>
      </c>
      <c r="E22" s="473" t="s">
        <v>93</v>
      </c>
      <c r="F22" s="912">
        <v>150</v>
      </c>
      <c r="G22" s="158"/>
      <c r="H22" s="363">
        <v>6.45</v>
      </c>
      <c r="I22" s="133">
        <v>4.05</v>
      </c>
      <c r="J22" s="309">
        <v>40.200000000000003</v>
      </c>
      <c r="K22" s="631">
        <v>223.65</v>
      </c>
      <c r="L22" s="363">
        <v>0.08</v>
      </c>
      <c r="M22" s="133">
        <v>0</v>
      </c>
      <c r="N22" s="133">
        <v>0</v>
      </c>
      <c r="O22" s="134">
        <v>2.0699999999999998</v>
      </c>
      <c r="P22" s="363">
        <v>13.05</v>
      </c>
      <c r="Q22" s="133">
        <v>58.34</v>
      </c>
      <c r="R22" s="133">
        <v>22.53</v>
      </c>
      <c r="S22" s="309">
        <v>1.25</v>
      </c>
    </row>
    <row r="23" spans="1:19" s="20" customFormat="1" ht="43.5" customHeight="1" x14ac:dyDescent="0.3">
      <c r="A23" s="166"/>
      <c r="B23" s="181"/>
      <c r="C23" s="207">
        <v>95</v>
      </c>
      <c r="D23" s="306" t="s">
        <v>20</v>
      </c>
      <c r="E23" s="473" t="s">
        <v>105</v>
      </c>
      <c r="F23" s="912">
        <v>200</v>
      </c>
      <c r="G23" s="158"/>
      <c r="H23" s="411">
        <v>0</v>
      </c>
      <c r="I23" s="24">
        <v>0</v>
      </c>
      <c r="J23" s="69">
        <v>24.4</v>
      </c>
      <c r="K23" s="410">
        <v>97.6</v>
      </c>
      <c r="L23" s="411">
        <v>0.16</v>
      </c>
      <c r="M23" s="24">
        <v>9.18</v>
      </c>
      <c r="N23" s="24">
        <v>0.16</v>
      </c>
      <c r="O23" s="25">
        <v>0.8</v>
      </c>
      <c r="P23" s="411">
        <v>0.78</v>
      </c>
      <c r="Q23" s="24">
        <v>0</v>
      </c>
      <c r="R23" s="24">
        <v>0</v>
      </c>
      <c r="S23" s="69">
        <v>0</v>
      </c>
    </row>
    <row r="24" spans="1:19" s="20" customFormat="1" ht="33.75" customHeight="1" x14ac:dyDescent="0.3">
      <c r="A24" s="166"/>
      <c r="B24" s="181"/>
      <c r="C24" s="312">
        <v>119</v>
      </c>
      <c r="D24" s="306" t="s">
        <v>15</v>
      </c>
      <c r="E24" s="223" t="s">
        <v>67</v>
      </c>
      <c r="F24" s="220">
        <v>30</v>
      </c>
      <c r="G24" s="247"/>
      <c r="H24" s="411">
        <v>2.13</v>
      </c>
      <c r="I24" s="24">
        <v>0.21</v>
      </c>
      <c r="J24" s="69">
        <v>13.26</v>
      </c>
      <c r="K24" s="822">
        <v>72</v>
      </c>
      <c r="L24" s="411">
        <v>0.03</v>
      </c>
      <c r="M24" s="24">
        <v>0</v>
      </c>
      <c r="N24" s="24">
        <v>0</v>
      </c>
      <c r="O24" s="25">
        <v>0.05</v>
      </c>
      <c r="P24" s="411">
        <v>11.1</v>
      </c>
      <c r="Q24" s="24">
        <v>65.400000000000006</v>
      </c>
      <c r="R24" s="24">
        <v>19.5</v>
      </c>
      <c r="S24" s="69">
        <v>0.84</v>
      </c>
    </row>
    <row r="25" spans="1:19" s="20" customFormat="1" ht="33.75" customHeight="1" x14ac:dyDescent="0.3">
      <c r="A25" s="166"/>
      <c r="B25" s="181"/>
      <c r="C25" s="207">
        <v>120</v>
      </c>
      <c r="D25" s="306" t="s">
        <v>16</v>
      </c>
      <c r="E25" s="223" t="s">
        <v>55</v>
      </c>
      <c r="F25" s="220">
        <v>20</v>
      </c>
      <c r="G25" s="247"/>
      <c r="H25" s="411">
        <v>1.1399999999999999</v>
      </c>
      <c r="I25" s="24">
        <v>0.22</v>
      </c>
      <c r="J25" s="69">
        <v>7.44</v>
      </c>
      <c r="K25" s="822">
        <v>36.26</v>
      </c>
      <c r="L25" s="411">
        <v>0.02</v>
      </c>
      <c r="M25" s="24">
        <v>0.08</v>
      </c>
      <c r="N25" s="24">
        <v>0</v>
      </c>
      <c r="O25" s="25">
        <v>0.06</v>
      </c>
      <c r="P25" s="411">
        <v>6.8</v>
      </c>
      <c r="Q25" s="24">
        <v>24</v>
      </c>
      <c r="R25" s="24">
        <v>8.1999999999999993</v>
      </c>
      <c r="S25" s="69">
        <v>0.46</v>
      </c>
    </row>
    <row r="26" spans="1:19" s="20" customFormat="1" ht="33.75" customHeight="1" x14ac:dyDescent="0.3">
      <c r="A26" s="783"/>
      <c r="B26" s="807" t="s">
        <v>99</v>
      </c>
      <c r="C26" s="342"/>
      <c r="D26" s="746"/>
      <c r="E26" s="747" t="s">
        <v>24</v>
      </c>
      <c r="F26" s="881">
        <f>F17+F18+F20+F22+F23+F24+F25</f>
        <v>750</v>
      </c>
      <c r="G26" s="842"/>
      <c r="H26" s="839">
        <f t="shared" ref="H26:S26" si="2">H17+H18+H20+H22+H23+H24+H25</f>
        <v>31.79</v>
      </c>
      <c r="I26" s="750">
        <f t="shared" si="2"/>
        <v>20.02</v>
      </c>
      <c r="J26" s="840">
        <f t="shared" si="2"/>
        <v>102.88000000000001</v>
      </c>
      <c r="K26" s="749">
        <f t="shared" si="2"/>
        <v>727.34</v>
      </c>
      <c r="L26" s="839">
        <f t="shared" si="2"/>
        <v>0.66</v>
      </c>
      <c r="M26" s="750">
        <f t="shared" si="2"/>
        <v>102.42</v>
      </c>
      <c r="N26" s="750">
        <f t="shared" si="2"/>
        <v>0.41200000000000003</v>
      </c>
      <c r="O26" s="841">
        <f t="shared" si="2"/>
        <v>8.9500000000000011</v>
      </c>
      <c r="P26" s="839">
        <f t="shared" si="2"/>
        <v>100.32</v>
      </c>
      <c r="Q26" s="750">
        <f t="shared" si="2"/>
        <v>502.62</v>
      </c>
      <c r="R26" s="750">
        <f t="shared" si="2"/>
        <v>108.28</v>
      </c>
      <c r="S26" s="840">
        <f t="shared" si="2"/>
        <v>15.52</v>
      </c>
    </row>
    <row r="27" spans="1:19" s="20" customFormat="1" ht="33.75" customHeight="1" x14ac:dyDescent="0.3">
      <c r="A27" s="904"/>
      <c r="B27" s="238" t="s">
        <v>101</v>
      </c>
      <c r="C27" s="270"/>
      <c r="D27" s="254"/>
      <c r="E27" s="916" t="s">
        <v>24</v>
      </c>
      <c r="F27" s="913">
        <f>F17+F19+F21+F22+F23+F24+F25</f>
        <v>750</v>
      </c>
      <c r="G27" s="771"/>
      <c r="H27" s="772">
        <f t="shared" ref="H27:S27" si="3">H17+H19+H21+H22+H23+H24+H25</f>
        <v>31.349999999999998</v>
      </c>
      <c r="I27" s="745">
        <f t="shared" si="3"/>
        <v>17.740000000000002</v>
      </c>
      <c r="J27" s="773">
        <f t="shared" si="3"/>
        <v>103.69000000000001</v>
      </c>
      <c r="K27" s="766">
        <f t="shared" si="3"/>
        <v>707.86</v>
      </c>
      <c r="L27" s="772">
        <f t="shared" si="3"/>
        <v>0.6100000000000001</v>
      </c>
      <c r="M27" s="745">
        <f t="shared" si="3"/>
        <v>32.75</v>
      </c>
      <c r="N27" s="745">
        <f t="shared" si="3"/>
        <v>5.14</v>
      </c>
      <c r="O27" s="771">
        <f t="shared" si="3"/>
        <v>4.1899999999999995</v>
      </c>
      <c r="P27" s="772">
        <f t="shared" si="3"/>
        <v>103.27</v>
      </c>
      <c r="Q27" s="745">
        <f t="shared" si="3"/>
        <v>460.98</v>
      </c>
      <c r="R27" s="745">
        <f t="shared" si="3"/>
        <v>107.33</v>
      </c>
      <c r="S27" s="773">
        <f t="shared" si="3"/>
        <v>8.39</v>
      </c>
    </row>
    <row r="28" spans="1:19" s="20" customFormat="1" ht="33.75" customHeight="1" x14ac:dyDescent="0.3">
      <c r="A28" s="905"/>
      <c r="B28" s="236" t="s">
        <v>99</v>
      </c>
      <c r="C28" s="269"/>
      <c r="D28" s="253"/>
      <c r="E28" s="917" t="s">
        <v>25</v>
      </c>
      <c r="F28" s="914"/>
      <c r="G28" s="841"/>
      <c r="H28" s="839"/>
      <c r="I28" s="750"/>
      <c r="J28" s="840"/>
      <c r="K28" s="918">
        <f>K26/23.5</f>
        <v>30.950638297872342</v>
      </c>
      <c r="L28" s="839"/>
      <c r="M28" s="750"/>
      <c r="N28" s="750"/>
      <c r="O28" s="841"/>
      <c r="P28" s="839"/>
      <c r="Q28" s="750"/>
      <c r="R28" s="750"/>
      <c r="S28" s="840"/>
    </row>
    <row r="29" spans="1:19" s="20" customFormat="1" ht="33.75" customHeight="1" thickBot="1" x14ac:dyDescent="0.35">
      <c r="A29" s="800"/>
      <c r="B29" s="907" t="s">
        <v>101</v>
      </c>
      <c r="C29" s="752"/>
      <c r="D29" s="753"/>
      <c r="E29" s="754" t="s">
        <v>25</v>
      </c>
      <c r="F29" s="915"/>
      <c r="G29" s="755"/>
      <c r="H29" s="710"/>
      <c r="I29" s="711"/>
      <c r="J29" s="712"/>
      <c r="K29" s="756">
        <f>K27/23.5</f>
        <v>30.121702127659574</v>
      </c>
      <c r="L29" s="710"/>
      <c r="M29" s="711"/>
      <c r="N29" s="711"/>
      <c r="O29" s="769"/>
      <c r="P29" s="710"/>
      <c r="Q29" s="711"/>
      <c r="R29" s="711"/>
      <c r="S29" s="712"/>
    </row>
    <row r="30" spans="1:19" x14ac:dyDescent="0.3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19" ht="18" x14ac:dyDescent="0.3">
      <c r="A31" s="88" t="s">
        <v>81</v>
      </c>
      <c r="B31" s="666"/>
      <c r="C31" s="89"/>
      <c r="D31" s="76"/>
      <c r="E31" s="30"/>
      <c r="F31" s="31"/>
      <c r="G31" s="11"/>
      <c r="H31" s="9"/>
      <c r="I31" s="11"/>
      <c r="J31" s="11"/>
    </row>
    <row r="32" spans="1:19" ht="18" x14ac:dyDescent="0.3">
      <c r="A32" s="85" t="s">
        <v>82</v>
      </c>
      <c r="B32" s="336"/>
      <c r="C32" s="86"/>
      <c r="D32" s="87"/>
      <c r="E32" s="30"/>
      <c r="F32" s="31"/>
      <c r="G32" s="11"/>
      <c r="H32" s="11"/>
      <c r="I32" s="11"/>
      <c r="J32" s="11"/>
    </row>
    <row r="33" spans="1:10" ht="18" x14ac:dyDescent="0.3">
      <c r="A33" s="52" t="s">
        <v>92</v>
      </c>
      <c r="D33" s="11"/>
      <c r="E33" s="30"/>
      <c r="F33" s="31"/>
      <c r="G33" s="11"/>
      <c r="H33" s="11"/>
      <c r="I33" s="11"/>
      <c r="J33" s="11"/>
    </row>
    <row r="34" spans="1:10" ht="18" x14ac:dyDescent="0.3">
      <c r="D34" s="11"/>
      <c r="E34" s="30"/>
      <c r="F34" s="31"/>
      <c r="G34" s="11"/>
      <c r="H34" s="11"/>
      <c r="I34" s="11"/>
      <c r="J34" s="11"/>
    </row>
    <row r="35" spans="1:10" ht="18" x14ac:dyDescent="0.3">
      <c r="D35" s="11"/>
      <c r="E35" s="30"/>
      <c r="F35" s="31"/>
      <c r="G35" s="11"/>
      <c r="H35" s="11"/>
      <c r="I35" s="11"/>
      <c r="J35" s="11"/>
    </row>
    <row r="36" spans="1:10" ht="18" x14ac:dyDescent="0.3">
      <c r="D36" s="11"/>
      <c r="E36" s="30"/>
      <c r="F36" s="31"/>
      <c r="G36" s="11"/>
      <c r="H36" s="11"/>
      <c r="I36" s="11"/>
      <c r="J36" s="11"/>
    </row>
    <row r="37" spans="1:10" x14ac:dyDescent="0.3">
      <c r="D37" s="11"/>
      <c r="E37" s="11"/>
      <c r="F37" s="11"/>
      <c r="G37" s="11"/>
      <c r="H37" s="11"/>
      <c r="I37" s="11"/>
      <c r="J37" s="11"/>
    </row>
    <row r="38" spans="1:10" x14ac:dyDescent="0.3">
      <c r="D38" s="11"/>
      <c r="E38" s="11"/>
      <c r="F38" s="11"/>
      <c r="G38" s="11"/>
      <c r="H38" s="11"/>
      <c r="I38" s="11"/>
      <c r="J38" s="11"/>
    </row>
    <row r="39" spans="1:10" x14ac:dyDescent="0.3">
      <c r="D39" s="11"/>
      <c r="E39" s="11"/>
      <c r="F39" s="11"/>
      <c r="G39" s="11"/>
      <c r="H39" s="11"/>
      <c r="I39" s="11"/>
      <c r="J39" s="11"/>
    </row>
    <row r="40" spans="1:10" x14ac:dyDescent="0.3">
      <c r="D40" s="11"/>
      <c r="E40" s="11"/>
      <c r="F40" s="11"/>
      <c r="G40" s="11"/>
      <c r="H40" s="11"/>
      <c r="I40" s="11"/>
      <c r="J40" s="11"/>
    </row>
    <row r="41" spans="1:10" x14ac:dyDescent="0.3">
      <c r="D41" s="11"/>
      <c r="E41" s="11"/>
      <c r="F41" s="11"/>
      <c r="G41" s="11"/>
      <c r="H41" s="11"/>
      <c r="I41" s="11"/>
      <c r="J41" s="11"/>
    </row>
    <row r="42" spans="1:10" x14ac:dyDescent="0.3">
      <c r="D42" s="11"/>
      <c r="E42" s="11"/>
      <c r="F42" s="11"/>
      <c r="G42" s="11"/>
      <c r="H42" s="11"/>
      <c r="I42" s="11"/>
      <c r="J42" s="11"/>
    </row>
    <row r="43" spans="1:10" x14ac:dyDescent="0.3">
      <c r="D43" s="11"/>
      <c r="E43" s="11"/>
      <c r="F43" s="11"/>
      <c r="G43" s="11"/>
      <c r="H43" s="11"/>
      <c r="I43" s="11"/>
      <c r="J43" s="11"/>
    </row>
  </sheetData>
  <mergeCells count="2">
    <mergeCell ref="L4:O4"/>
    <mergeCell ref="P4:S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T34"/>
  <sheetViews>
    <sheetView zoomScale="60" zoomScaleNormal="60" workbookViewId="0">
      <selection activeCell="J21" sqref="J21"/>
    </sheetView>
  </sheetViews>
  <sheetFormatPr defaultRowHeight="14.4" x14ac:dyDescent="0.3"/>
  <cols>
    <col min="1" max="1" width="21.5546875" customWidth="1"/>
    <col min="2" max="2" width="15.6640625" style="5" customWidth="1"/>
    <col min="3" max="3" width="25.88671875" customWidth="1"/>
    <col min="4" max="4" width="57.88671875" customWidth="1"/>
    <col min="5" max="5" width="16.3320312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  <col min="15" max="15" width="9.109375" customWidth="1"/>
  </cols>
  <sheetData>
    <row r="2" spans="1:20" ht="22.8" x14ac:dyDescent="0.4">
      <c r="A2" s="6" t="s">
        <v>1</v>
      </c>
      <c r="B2" s="7"/>
      <c r="C2" s="6" t="s">
        <v>3</v>
      </c>
      <c r="D2" s="6"/>
      <c r="E2" s="8" t="s">
        <v>2</v>
      </c>
      <c r="F2" s="177">
        <v>9</v>
      </c>
      <c r="G2" s="6"/>
      <c r="J2" s="8"/>
      <c r="K2" s="7"/>
      <c r="L2" s="1"/>
      <c r="M2" s="2"/>
    </row>
    <row r="3" spans="1:20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0" s="20" customFormat="1" ht="21.75" customHeight="1" x14ac:dyDescent="0.3">
      <c r="A4" s="103"/>
      <c r="B4" s="155" t="s">
        <v>45</v>
      </c>
      <c r="C4" s="198"/>
      <c r="D4" s="251"/>
      <c r="E4" s="1046" t="s">
        <v>30</v>
      </c>
      <c r="F4" s="162"/>
      <c r="G4" s="108" t="s">
        <v>26</v>
      </c>
      <c r="H4" s="108"/>
      <c r="I4" s="108"/>
      <c r="J4" s="280" t="s">
        <v>27</v>
      </c>
      <c r="K4" s="1041" t="s">
        <v>28</v>
      </c>
      <c r="L4" s="1042"/>
      <c r="M4" s="1042"/>
      <c r="N4" s="1043"/>
      <c r="O4" s="1044" t="s">
        <v>29</v>
      </c>
      <c r="P4" s="1044"/>
      <c r="Q4" s="1044"/>
      <c r="R4" s="1045"/>
    </row>
    <row r="5" spans="1:20" s="20" customFormat="1" ht="28.5" customHeight="1" thickBot="1" x14ac:dyDescent="0.35">
      <c r="A5" s="111" t="s">
        <v>0</v>
      </c>
      <c r="B5" s="156" t="s">
        <v>46</v>
      </c>
      <c r="C5" s="199" t="s">
        <v>47</v>
      </c>
      <c r="D5" s="156" t="s">
        <v>44</v>
      </c>
      <c r="E5" s="1047"/>
      <c r="F5" s="163" t="s">
        <v>43</v>
      </c>
      <c r="G5" s="115" t="s">
        <v>31</v>
      </c>
      <c r="H5" s="116" t="s">
        <v>32</v>
      </c>
      <c r="I5" s="275" t="s">
        <v>33</v>
      </c>
      <c r="J5" s="281" t="s">
        <v>34</v>
      </c>
      <c r="K5" s="351" t="s">
        <v>35</v>
      </c>
      <c r="L5" s="116" t="s">
        <v>36</v>
      </c>
      <c r="M5" s="116" t="s">
        <v>37</v>
      </c>
      <c r="N5" s="118" t="s">
        <v>38</v>
      </c>
      <c r="O5" s="115" t="s">
        <v>39</v>
      </c>
      <c r="P5" s="116" t="s">
        <v>40</v>
      </c>
      <c r="Q5" s="116" t="s">
        <v>41</v>
      </c>
      <c r="R5" s="118" t="s">
        <v>42</v>
      </c>
    </row>
    <row r="6" spans="1:20" s="20" customFormat="1" ht="26.4" customHeight="1" x14ac:dyDescent="0.3">
      <c r="A6" s="90" t="s">
        <v>6</v>
      </c>
      <c r="B6" s="455">
        <v>137</v>
      </c>
      <c r="C6" s="318" t="s">
        <v>23</v>
      </c>
      <c r="D6" s="320" t="s">
        <v>103</v>
      </c>
      <c r="E6" s="413">
        <v>150</v>
      </c>
      <c r="F6" s="326"/>
      <c r="G6" s="71">
        <v>1.35</v>
      </c>
      <c r="H6" s="53">
        <v>0</v>
      </c>
      <c r="I6" s="72">
        <v>12.9</v>
      </c>
      <c r="J6" s="325">
        <v>57</v>
      </c>
      <c r="K6" s="396">
        <v>0.09</v>
      </c>
      <c r="L6" s="56">
        <v>57</v>
      </c>
      <c r="M6" s="56">
        <v>0.09</v>
      </c>
      <c r="N6" s="57">
        <v>0</v>
      </c>
      <c r="O6" s="396">
        <v>52.5</v>
      </c>
      <c r="P6" s="56">
        <v>25.5</v>
      </c>
      <c r="Q6" s="56">
        <v>16.5</v>
      </c>
      <c r="R6" s="57">
        <v>0.15</v>
      </c>
    </row>
    <row r="7" spans="1:20" s="48" customFormat="1" ht="26.4" customHeight="1" x14ac:dyDescent="0.3">
      <c r="A7" s="91"/>
      <c r="B7" s="399">
        <v>69</v>
      </c>
      <c r="C7" s="304" t="s">
        <v>77</v>
      </c>
      <c r="D7" s="306" t="s">
        <v>102</v>
      </c>
      <c r="E7" s="247">
        <v>150</v>
      </c>
      <c r="F7" s="304"/>
      <c r="G7" s="21">
        <v>21.15</v>
      </c>
      <c r="H7" s="17">
        <v>15.6</v>
      </c>
      <c r="I7" s="22">
        <v>30</v>
      </c>
      <c r="J7" s="282">
        <v>348.75</v>
      </c>
      <c r="K7" s="352">
        <v>0.06</v>
      </c>
      <c r="L7" s="17">
        <v>2.1</v>
      </c>
      <c r="M7" s="17">
        <v>0.04</v>
      </c>
      <c r="N7" s="60">
        <v>1.23</v>
      </c>
      <c r="O7" s="352">
        <v>124.5</v>
      </c>
      <c r="P7" s="17">
        <v>201.13</v>
      </c>
      <c r="Q7" s="17">
        <v>23.88</v>
      </c>
      <c r="R7" s="60">
        <v>0.57999999999999996</v>
      </c>
    </row>
    <row r="8" spans="1:20" s="48" customFormat="1" ht="26.25" customHeight="1" x14ac:dyDescent="0.3">
      <c r="A8" s="91"/>
      <c r="B8" s="399">
        <v>114</v>
      </c>
      <c r="C8" s="304" t="s">
        <v>78</v>
      </c>
      <c r="D8" s="458" t="s">
        <v>60</v>
      </c>
      <c r="E8" s="293">
        <v>200</v>
      </c>
      <c r="F8" s="207"/>
      <c r="G8" s="21">
        <v>0.2</v>
      </c>
      <c r="H8" s="17">
        <v>0</v>
      </c>
      <c r="I8" s="22">
        <v>11</v>
      </c>
      <c r="J8" s="282">
        <v>44.8</v>
      </c>
      <c r="K8" s="352">
        <v>0</v>
      </c>
      <c r="L8" s="17">
        <v>0.08</v>
      </c>
      <c r="M8" s="17">
        <v>0</v>
      </c>
      <c r="N8" s="60">
        <v>0</v>
      </c>
      <c r="O8" s="352">
        <v>13.56</v>
      </c>
      <c r="P8" s="17">
        <v>7.66</v>
      </c>
      <c r="Q8" s="17">
        <v>4.08</v>
      </c>
      <c r="R8" s="60">
        <v>0.8</v>
      </c>
    </row>
    <row r="9" spans="1:20" s="48" customFormat="1" ht="26.25" customHeight="1" x14ac:dyDescent="0.3">
      <c r="A9" s="91"/>
      <c r="B9" s="27">
        <v>121</v>
      </c>
      <c r="C9" s="221" t="s">
        <v>15</v>
      </c>
      <c r="D9" s="358" t="s">
        <v>59</v>
      </c>
      <c r="E9" s="289">
        <v>30</v>
      </c>
      <c r="F9" s="206"/>
      <c r="G9" s="21">
        <v>2.16</v>
      </c>
      <c r="H9" s="17">
        <v>0.81</v>
      </c>
      <c r="I9" s="22">
        <v>14.73</v>
      </c>
      <c r="J9" s="282">
        <v>75.66</v>
      </c>
      <c r="K9" s="352">
        <v>0.04</v>
      </c>
      <c r="L9" s="17">
        <v>0</v>
      </c>
      <c r="M9" s="17">
        <v>0</v>
      </c>
      <c r="N9" s="60">
        <v>0.51</v>
      </c>
      <c r="O9" s="352">
        <v>7.5</v>
      </c>
      <c r="P9" s="17">
        <v>24.6</v>
      </c>
      <c r="Q9" s="17">
        <v>9.9</v>
      </c>
      <c r="R9" s="60">
        <v>0.45</v>
      </c>
      <c r="S9" s="49"/>
      <c r="T9" s="50"/>
    </row>
    <row r="10" spans="1:20" s="48" customFormat="1" ht="23.25" customHeight="1" x14ac:dyDescent="0.3">
      <c r="A10" s="91"/>
      <c r="B10" s="191">
        <v>120</v>
      </c>
      <c r="C10" s="221" t="s">
        <v>16</v>
      </c>
      <c r="D10" s="257" t="s">
        <v>14</v>
      </c>
      <c r="E10" s="248">
        <v>20</v>
      </c>
      <c r="F10" s="346"/>
      <c r="G10" s="21">
        <v>1.1399999999999999</v>
      </c>
      <c r="H10" s="17">
        <v>0.22</v>
      </c>
      <c r="I10" s="22">
        <v>7.44</v>
      </c>
      <c r="J10" s="283">
        <v>36.26</v>
      </c>
      <c r="K10" s="352">
        <v>0.02</v>
      </c>
      <c r="L10" s="17">
        <v>0.08</v>
      </c>
      <c r="M10" s="17">
        <v>0</v>
      </c>
      <c r="N10" s="60">
        <v>0.06</v>
      </c>
      <c r="O10" s="352">
        <v>6.8</v>
      </c>
      <c r="P10" s="17">
        <v>24</v>
      </c>
      <c r="Q10" s="17">
        <v>8.1999999999999993</v>
      </c>
      <c r="R10" s="60">
        <v>0.46</v>
      </c>
    </row>
    <row r="11" spans="1:20" s="48" customFormat="1" ht="23.25" customHeight="1" x14ac:dyDescent="0.3">
      <c r="A11" s="91"/>
      <c r="B11" s="399"/>
      <c r="C11" s="304"/>
      <c r="D11" s="459" t="s">
        <v>24</v>
      </c>
      <c r="E11" s="405">
        <f>SUM(E6:E10)</f>
        <v>550</v>
      </c>
      <c r="F11" s="207"/>
      <c r="G11" s="47">
        <f t="shared" ref="G11:R11" si="0">SUM(G6:G10)</f>
        <v>26</v>
      </c>
      <c r="H11" s="46">
        <f t="shared" si="0"/>
        <v>16.63</v>
      </c>
      <c r="I11" s="399">
        <f t="shared" si="0"/>
        <v>76.069999999999993</v>
      </c>
      <c r="J11" s="401">
        <f t="shared" si="0"/>
        <v>562.47</v>
      </c>
      <c r="K11" s="300">
        <f t="shared" si="0"/>
        <v>0.21</v>
      </c>
      <c r="L11" s="46">
        <f t="shared" si="0"/>
        <v>59.26</v>
      </c>
      <c r="M11" s="46">
        <f t="shared" si="0"/>
        <v>0.13</v>
      </c>
      <c r="N11" s="102">
        <f t="shared" si="0"/>
        <v>1.8</v>
      </c>
      <c r="O11" s="300">
        <f t="shared" si="0"/>
        <v>204.86</v>
      </c>
      <c r="P11" s="46">
        <f t="shared" si="0"/>
        <v>282.89</v>
      </c>
      <c r="Q11" s="46">
        <f t="shared" si="0"/>
        <v>62.559999999999988</v>
      </c>
      <c r="R11" s="102">
        <f t="shared" si="0"/>
        <v>2.44</v>
      </c>
    </row>
    <row r="12" spans="1:20" s="48" customFormat="1" ht="23.25" customHeight="1" thickBot="1" x14ac:dyDescent="0.35">
      <c r="A12" s="91"/>
      <c r="B12" s="399"/>
      <c r="C12" s="304"/>
      <c r="D12" s="460" t="s">
        <v>25</v>
      </c>
      <c r="E12" s="247"/>
      <c r="F12" s="207"/>
      <c r="G12" s="229"/>
      <c r="H12" s="75"/>
      <c r="I12" s="196"/>
      <c r="J12" s="288">
        <f>J11/23.5</f>
        <v>23.934893617021277</v>
      </c>
      <c r="K12" s="303"/>
      <c r="L12" s="75"/>
      <c r="M12" s="75"/>
      <c r="N12" s="174"/>
      <c r="O12" s="303"/>
      <c r="P12" s="75"/>
      <c r="Q12" s="75"/>
      <c r="R12" s="174"/>
    </row>
    <row r="13" spans="1:20" s="20" customFormat="1" ht="33.75" customHeight="1" x14ac:dyDescent="0.3">
      <c r="A13" s="93" t="s">
        <v>7</v>
      </c>
      <c r="B13" s="426">
        <v>133</v>
      </c>
      <c r="C13" s="427" t="s">
        <v>23</v>
      </c>
      <c r="D13" s="430" t="s">
        <v>198</v>
      </c>
      <c r="E13" s="451">
        <v>60</v>
      </c>
      <c r="F13" s="425"/>
      <c r="G13" s="71">
        <v>1.32</v>
      </c>
      <c r="H13" s="53">
        <v>0.24</v>
      </c>
      <c r="I13" s="72">
        <v>8.82</v>
      </c>
      <c r="J13" s="325">
        <v>40.799999999999997</v>
      </c>
      <c r="K13" s="378">
        <v>0</v>
      </c>
      <c r="L13" s="53">
        <v>2.88</v>
      </c>
      <c r="M13" s="53">
        <v>0.01</v>
      </c>
      <c r="N13" s="323">
        <v>0</v>
      </c>
      <c r="O13" s="71">
        <v>3</v>
      </c>
      <c r="P13" s="53">
        <v>30</v>
      </c>
      <c r="Q13" s="53">
        <v>0</v>
      </c>
      <c r="R13" s="323">
        <v>0.24</v>
      </c>
    </row>
    <row r="14" spans="1:20" s="20" customFormat="1" ht="33.75" customHeight="1" x14ac:dyDescent="0.3">
      <c r="A14" s="90"/>
      <c r="B14" s="190">
        <v>48</v>
      </c>
      <c r="C14" s="367" t="s">
        <v>9</v>
      </c>
      <c r="D14" s="350" t="s">
        <v>96</v>
      </c>
      <c r="E14" s="290">
        <v>200</v>
      </c>
      <c r="F14" s="208"/>
      <c r="G14" s="127">
        <v>7.2</v>
      </c>
      <c r="H14" s="13">
        <v>6.4</v>
      </c>
      <c r="I14" s="27">
        <v>8</v>
      </c>
      <c r="J14" s="209">
        <v>117.6</v>
      </c>
      <c r="K14" s="353">
        <v>0.1</v>
      </c>
      <c r="L14" s="13">
        <v>15.44</v>
      </c>
      <c r="M14" s="13">
        <v>0.01</v>
      </c>
      <c r="N14" s="65">
        <v>0.44</v>
      </c>
      <c r="O14" s="127">
        <v>46.04</v>
      </c>
      <c r="P14" s="13">
        <v>100.14</v>
      </c>
      <c r="Q14" s="13">
        <v>27.04</v>
      </c>
      <c r="R14" s="65">
        <v>0.86</v>
      </c>
    </row>
    <row r="15" spans="1:20" s="20" customFormat="1" ht="33.75" customHeight="1" x14ac:dyDescent="0.3">
      <c r="A15" s="92"/>
      <c r="B15" s="190">
        <v>150</v>
      </c>
      <c r="C15" s="367" t="s">
        <v>10</v>
      </c>
      <c r="D15" s="350" t="s">
        <v>97</v>
      </c>
      <c r="E15" s="290">
        <v>90</v>
      </c>
      <c r="F15" s="208"/>
      <c r="G15" s="21">
        <v>20.25</v>
      </c>
      <c r="H15" s="17">
        <v>15.57</v>
      </c>
      <c r="I15" s="22">
        <v>2.34</v>
      </c>
      <c r="J15" s="282">
        <v>230.13</v>
      </c>
      <c r="K15" s="352">
        <v>0.06</v>
      </c>
      <c r="L15" s="17">
        <v>8.5</v>
      </c>
      <c r="M15" s="17">
        <v>0.03</v>
      </c>
      <c r="N15" s="60">
        <v>1.6</v>
      </c>
      <c r="O15" s="21">
        <v>41.24</v>
      </c>
      <c r="P15" s="17">
        <v>108.78</v>
      </c>
      <c r="Q15" s="17">
        <v>23.68</v>
      </c>
      <c r="R15" s="60">
        <v>1.39</v>
      </c>
    </row>
    <row r="16" spans="1:20" s="20" customFormat="1" ht="33.75" customHeight="1" x14ac:dyDescent="0.3">
      <c r="A16" s="92"/>
      <c r="B16" s="191">
        <v>54</v>
      </c>
      <c r="C16" s="221" t="s">
        <v>79</v>
      </c>
      <c r="D16" s="265" t="s">
        <v>50</v>
      </c>
      <c r="E16" s="248">
        <v>150</v>
      </c>
      <c r="F16" s="206"/>
      <c r="G16" s="23">
        <v>7.2</v>
      </c>
      <c r="H16" s="24">
        <v>5.0999999999999996</v>
      </c>
      <c r="I16" s="25">
        <v>33.9</v>
      </c>
      <c r="J16" s="285">
        <v>210.3</v>
      </c>
      <c r="K16" s="411">
        <v>0.21</v>
      </c>
      <c r="L16" s="24">
        <v>0</v>
      </c>
      <c r="M16" s="24">
        <v>0</v>
      </c>
      <c r="N16" s="69">
        <v>1.74</v>
      </c>
      <c r="O16" s="23">
        <v>14.55</v>
      </c>
      <c r="P16" s="24">
        <v>208.87</v>
      </c>
      <c r="Q16" s="24">
        <v>139.99</v>
      </c>
      <c r="R16" s="69">
        <v>4.68</v>
      </c>
    </row>
    <row r="17" spans="1:18" s="20" customFormat="1" ht="43.5" customHeight="1" x14ac:dyDescent="0.3">
      <c r="A17" s="92"/>
      <c r="B17" s="190">
        <v>100</v>
      </c>
      <c r="C17" s="367" t="s">
        <v>20</v>
      </c>
      <c r="D17" s="350" t="s">
        <v>117</v>
      </c>
      <c r="E17" s="290">
        <v>200</v>
      </c>
      <c r="F17" s="208"/>
      <c r="G17" s="21">
        <v>0.2</v>
      </c>
      <c r="H17" s="17">
        <v>0</v>
      </c>
      <c r="I17" s="22">
        <v>15.56</v>
      </c>
      <c r="J17" s="282">
        <v>63.2</v>
      </c>
      <c r="K17" s="352">
        <v>0</v>
      </c>
      <c r="L17" s="17">
        <v>1.2</v>
      </c>
      <c r="M17" s="17">
        <v>0</v>
      </c>
      <c r="N17" s="60">
        <v>0.06</v>
      </c>
      <c r="O17" s="21">
        <v>6.9</v>
      </c>
      <c r="P17" s="17">
        <v>5.22</v>
      </c>
      <c r="Q17" s="17">
        <v>5.24</v>
      </c>
      <c r="R17" s="60">
        <v>0.04</v>
      </c>
    </row>
    <row r="18" spans="1:18" s="20" customFormat="1" ht="33.75" customHeight="1" x14ac:dyDescent="0.3">
      <c r="A18" s="92"/>
      <c r="B18" s="27">
        <v>119</v>
      </c>
      <c r="C18" s="221" t="s">
        <v>15</v>
      </c>
      <c r="D18" s="265" t="s">
        <v>67</v>
      </c>
      <c r="E18" s="248">
        <v>40</v>
      </c>
      <c r="F18" s="206"/>
      <c r="G18" s="21">
        <v>2.84</v>
      </c>
      <c r="H18" s="17">
        <v>0.28000000000000003</v>
      </c>
      <c r="I18" s="22">
        <v>17.68</v>
      </c>
      <c r="J18" s="282">
        <v>96</v>
      </c>
      <c r="K18" s="352">
        <v>0.04</v>
      </c>
      <c r="L18" s="17">
        <v>0</v>
      </c>
      <c r="M18" s="17">
        <v>0</v>
      </c>
      <c r="N18" s="60">
        <v>7.0000000000000007E-2</v>
      </c>
      <c r="O18" s="21">
        <v>14.8</v>
      </c>
      <c r="P18" s="17">
        <v>87.2</v>
      </c>
      <c r="Q18" s="17">
        <v>26</v>
      </c>
      <c r="R18" s="60">
        <v>1.1200000000000001</v>
      </c>
    </row>
    <row r="19" spans="1:18" s="20" customFormat="1" ht="33.75" customHeight="1" x14ac:dyDescent="0.3">
      <c r="A19" s="92"/>
      <c r="B19" s="191">
        <v>120</v>
      </c>
      <c r="C19" s="221" t="s">
        <v>16</v>
      </c>
      <c r="D19" s="265" t="s">
        <v>55</v>
      </c>
      <c r="E19" s="248">
        <v>20</v>
      </c>
      <c r="F19" s="206"/>
      <c r="G19" s="21">
        <v>1.1399999999999999</v>
      </c>
      <c r="H19" s="17">
        <v>0.22</v>
      </c>
      <c r="I19" s="22">
        <v>7.44</v>
      </c>
      <c r="J19" s="283">
        <v>36.26</v>
      </c>
      <c r="K19" s="352">
        <v>0.02</v>
      </c>
      <c r="L19" s="17">
        <v>0.08</v>
      </c>
      <c r="M19" s="17">
        <v>0</v>
      </c>
      <c r="N19" s="60">
        <v>0.06</v>
      </c>
      <c r="O19" s="21">
        <v>6.8</v>
      </c>
      <c r="P19" s="17">
        <v>24</v>
      </c>
      <c r="Q19" s="17">
        <v>8.1999999999999993</v>
      </c>
      <c r="R19" s="60">
        <v>0.46</v>
      </c>
    </row>
    <row r="20" spans="1:18" s="20" customFormat="1" ht="33.75" customHeight="1" x14ac:dyDescent="0.3">
      <c r="A20" s="92"/>
      <c r="B20" s="456"/>
      <c r="C20" s="330"/>
      <c r="D20" s="459" t="s">
        <v>24</v>
      </c>
      <c r="E20" s="629">
        <f>SUM(E13:E19)</f>
        <v>760</v>
      </c>
      <c r="F20" s="206"/>
      <c r="G20" s="29">
        <f>SUM(G13:G19)</f>
        <v>40.150000000000006</v>
      </c>
      <c r="H20" s="15">
        <f t="shared" ref="H20:R20" si="1">SUM(H13:H19)</f>
        <v>27.810000000000002</v>
      </c>
      <c r="I20" s="191">
        <f t="shared" si="1"/>
        <v>93.740000000000009</v>
      </c>
      <c r="J20" s="488">
        <f>SUM(J13:J19)</f>
        <v>794.29</v>
      </c>
      <c r="K20" s="296">
        <f t="shared" si="1"/>
        <v>0.43</v>
      </c>
      <c r="L20" s="15">
        <f t="shared" si="1"/>
        <v>28.099999999999998</v>
      </c>
      <c r="M20" s="15">
        <f t="shared" si="1"/>
        <v>0.05</v>
      </c>
      <c r="N20" s="66">
        <f t="shared" si="1"/>
        <v>3.97</v>
      </c>
      <c r="O20" s="29">
        <f t="shared" si="1"/>
        <v>133.33000000000001</v>
      </c>
      <c r="P20" s="15">
        <f t="shared" si="1"/>
        <v>564.21</v>
      </c>
      <c r="Q20" s="15">
        <f t="shared" si="1"/>
        <v>230.15</v>
      </c>
      <c r="R20" s="66">
        <f t="shared" si="1"/>
        <v>8.7900000000000009</v>
      </c>
    </row>
    <row r="21" spans="1:18" s="20" customFormat="1" ht="33.75" customHeight="1" thickBot="1" x14ac:dyDescent="0.35">
      <c r="A21" s="94"/>
      <c r="B21" s="457"/>
      <c r="C21" s="450"/>
      <c r="D21" s="461" t="s">
        <v>25</v>
      </c>
      <c r="E21" s="452"/>
      <c r="F21" s="450"/>
      <c r="G21" s="448"/>
      <c r="H21" s="62"/>
      <c r="I21" s="453"/>
      <c r="J21" s="489">
        <f>J20/23.5</f>
        <v>33.799574468085105</v>
      </c>
      <c r="K21" s="454"/>
      <c r="L21" s="62"/>
      <c r="M21" s="62"/>
      <c r="N21" s="63"/>
      <c r="O21" s="448"/>
      <c r="P21" s="62"/>
      <c r="Q21" s="62"/>
      <c r="R21" s="63"/>
    </row>
    <row r="22" spans="1:18" x14ac:dyDescent="0.3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18" ht="18" x14ac:dyDescent="0.3">
      <c r="A23" s="633"/>
      <c r="B23" s="416"/>
      <c r="C23" s="314"/>
      <c r="D23" s="30"/>
      <c r="E23" s="31"/>
      <c r="F23" s="11"/>
      <c r="G23" s="9"/>
      <c r="H23" s="11"/>
      <c r="I23" s="11"/>
    </row>
    <row r="24" spans="1:18" ht="18" x14ac:dyDescent="0.3">
      <c r="A24" s="633"/>
      <c r="B24" s="416"/>
      <c r="C24" s="416"/>
      <c r="D24" s="30"/>
      <c r="E24" s="31"/>
      <c r="F24" s="11"/>
      <c r="G24" s="11"/>
      <c r="H24" s="11"/>
      <c r="I24" s="11"/>
    </row>
    <row r="25" spans="1:18" ht="18" x14ac:dyDescent="0.3">
      <c r="C25" s="11"/>
      <c r="D25" s="30"/>
      <c r="E25" s="31"/>
      <c r="F25" s="11"/>
      <c r="G25" s="11"/>
      <c r="H25" s="11"/>
      <c r="I25" s="11"/>
    </row>
    <row r="26" spans="1:18" ht="18" x14ac:dyDescent="0.3">
      <c r="C26" s="11"/>
      <c r="D26" s="30"/>
      <c r="E26" s="31"/>
      <c r="F26" s="11"/>
      <c r="G26" s="11"/>
      <c r="H26" s="11"/>
      <c r="I26" s="11"/>
    </row>
    <row r="27" spans="1:18" ht="18" x14ac:dyDescent="0.3">
      <c r="C27" s="11"/>
      <c r="D27" s="30"/>
      <c r="E27" s="31"/>
      <c r="F27" s="11"/>
      <c r="G27" s="11"/>
      <c r="H27" s="11"/>
      <c r="I27" s="11"/>
    </row>
    <row r="28" spans="1:18" x14ac:dyDescent="0.3">
      <c r="C28" s="11"/>
      <c r="D28" s="11"/>
      <c r="E28" s="11"/>
      <c r="F28" s="11"/>
      <c r="G28" s="11"/>
      <c r="H28" s="11"/>
      <c r="I28" s="11"/>
    </row>
    <row r="29" spans="1:18" x14ac:dyDescent="0.3">
      <c r="C29" s="11"/>
      <c r="D29" s="11"/>
      <c r="E29" s="11"/>
      <c r="F29" s="11"/>
      <c r="G29" s="11"/>
      <c r="H29" s="11"/>
      <c r="I29" s="11"/>
    </row>
    <row r="30" spans="1:18" x14ac:dyDescent="0.3">
      <c r="C30" s="11"/>
      <c r="D30" s="11"/>
      <c r="E30" s="11"/>
      <c r="F30" s="11"/>
      <c r="G30" s="11"/>
      <c r="H30" s="11"/>
      <c r="I30" s="11"/>
    </row>
    <row r="31" spans="1:18" x14ac:dyDescent="0.3">
      <c r="C31" s="11"/>
      <c r="D31" s="11"/>
      <c r="E31" s="11"/>
      <c r="F31" s="11"/>
      <c r="G31" s="11"/>
      <c r="H31" s="11"/>
      <c r="I31" s="11"/>
    </row>
    <row r="32" spans="1:18" x14ac:dyDescent="0.3">
      <c r="C32" s="11"/>
      <c r="D32" s="11"/>
      <c r="E32" s="11"/>
      <c r="F32" s="11"/>
      <c r="G32" s="11"/>
      <c r="H32" s="11"/>
      <c r="I32" s="11"/>
    </row>
    <row r="33" spans="3:9" x14ac:dyDescent="0.3">
      <c r="C33" s="11"/>
      <c r="D33" s="11"/>
      <c r="E33" s="11"/>
      <c r="F33" s="11"/>
      <c r="G33" s="11"/>
      <c r="H33" s="11"/>
      <c r="I33" s="11"/>
    </row>
    <row r="34" spans="3:9" x14ac:dyDescent="0.3">
      <c r="C34" s="11"/>
      <c r="D34" s="11"/>
      <c r="E34" s="11"/>
      <c r="F34" s="11"/>
      <c r="G34" s="11"/>
      <c r="H34" s="11"/>
      <c r="I34" s="11"/>
    </row>
  </sheetData>
  <mergeCells count="3">
    <mergeCell ref="K4:N4"/>
    <mergeCell ref="O4:R4"/>
    <mergeCell ref="E4:E5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2021-11-16T02:56:45Z</dcterms:modified>
</cp:coreProperties>
</file>