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60" yWindow="276" windowWidth="16608" windowHeight="9432" activeTab="4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день'!$A$1:$U$29</definedName>
    <definedName name="_xlnm.Print_Area" localSheetId="20">'21 день'!$A$2:$S$28</definedName>
    <definedName name="_xlnm.Print_Area" localSheetId="7">'8 день'!$A$1:$T$33</definedName>
    <definedName name="_xlnm.Print_Area" localSheetId="8">'9 день'!$A$1:$U$24</definedName>
  </definedNames>
  <calcPr calcId="145621"/>
</workbook>
</file>

<file path=xl/calcChain.xml><?xml version="1.0" encoding="utf-8"?>
<calcChain xmlns="http://schemas.openxmlformats.org/spreadsheetml/2006/main">
  <c r="I27" i="25" l="1"/>
  <c r="J27" i="25"/>
  <c r="K27" i="25"/>
  <c r="L27" i="25"/>
  <c r="M27" i="25"/>
  <c r="N27" i="25"/>
  <c r="O27" i="25"/>
  <c r="P27" i="25"/>
  <c r="Q27" i="25"/>
  <c r="R27" i="25"/>
  <c r="S27" i="25"/>
  <c r="H27" i="25"/>
  <c r="I26" i="25"/>
  <c r="J26" i="25"/>
  <c r="K26" i="25"/>
  <c r="L26" i="25"/>
  <c r="M26" i="25"/>
  <c r="N26" i="25"/>
  <c r="O26" i="25"/>
  <c r="P26" i="25"/>
  <c r="Q26" i="25"/>
  <c r="R26" i="25"/>
  <c r="S26" i="25"/>
  <c r="H26" i="25"/>
  <c r="K11" i="28" l="1"/>
  <c r="H11" i="26" l="1"/>
  <c r="I11" i="26"/>
  <c r="J11" i="26"/>
  <c r="K11" i="26"/>
  <c r="L11" i="26"/>
  <c r="M11" i="26"/>
  <c r="N11" i="26"/>
  <c r="O11" i="26"/>
  <c r="P11" i="26"/>
  <c r="Q11" i="26"/>
  <c r="R11" i="26"/>
  <c r="S11" i="26"/>
  <c r="F11" i="26"/>
  <c r="H15" i="13"/>
  <c r="I15" i="13"/>
  <c r="J15" i="13"/>
  <c r="K15" i="13"/>
  <c r="L15" i="13"/>
  <c r="M15" i="13"/>
  <c r="N15" i="13"/>
  <c r="O15" i="13"/>
  <c r="P15" i="13"/>
  <c r="Q15" i="13"/>
  <c r="R15" i="13"/>
  <c r="S15" i="13"/>
  <c r="F15" i="13"/>
  <c r="S11" i="6" l="1"/>
  <c r="K26" i="21" l="1"/>
  <c r="K12" i="33" l="1"/>
  <c r="F12" i="33"/>
  <c r="H27" i="17"/>
  <c r="I27" i="17"/>
  <c r="J27" i="17"/>
  <c r="K27" i="17"/>
  <c r="K29" i="17" s="1"/>
  <c r="L27" i="17"/>
  <c r="M27" i="17"/>
  <c r="N27" i="17"/>
  <c r="O27" i="17"/>
  <c r="P27" i="17"/>
  <c r="Q27" i="17"/>
  <c r="R27" i="17"/>
  <c r="S27" i="17"/>
  <c r="F27" i="17"/>
  <c r="H26" i="17"/>
  <c r="I26" i="17"/>
  <c r="J26" i="17"/>
  <c r="K26" i="17"/>
  <c r="K28" i="17" s="1"/>
  <c r="L26" i="17"/>
  <c r="M26" i="17"/>
  <c r="N26" i="17"/>
  <c r="O26" i="17"/>
  <c r="P26" i="17"/>
  <c r="Q26" i="17"/>
  <c r="R26" i="17"/>
  <c r="S26" i="17"/>
  <c r="F26" i="17"/>
  <c r="K21" i="15"/>
  <c r="F21" i="15"/>
  <c r="F11" i="6"/>
  <c r="F27" i="25" l="1"/>
  <c r="F26" i="25"/>
  <c r="H22" i="24"/>
  <c r="I22" i="24"/>
  <c r="J22" i="24"/>
  <c r="K22" i="24"/>
  <c r="L22" i="24"/>
  <c r="M22" i="24"/>
  <c r="N22" i="24"/>
  <c r="O22" i="24"/>
  <c r="P22" i="24"/>
  <c r="Q22" i="24"/>
  <c r="R22" i="24"/>
  <c r="S22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F22" i="24"/>
  <c r="F21" i="24"/>
  <c r="K24" i="23"/>
  <c r="F24" i="23"/>
  <c r="H23" i="32" l="1"/>
  <c r="I23" i="32"/>
  <c r="J23" i="32"/>
  <c r="K23" i="32"/>
  <c r="L23" i="32"/>
  <c r="M23" i="32"/>
  <c r="N23" i="32"/>
  <c r="O23" i="32"/>
  <c r="P23" i="32"/>
  <c r="Q23" i="32"/>
  <c r="R23" i="32"/>
  <c r="S23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F23" i="32"/>
  <c r="F22" i="32"/>
  <c r="H24" i="26"/>
  <c r="I24" i="26"/>
  <c r="J24" i="26"/>
  <c r="K24" i="26"/>
  <c r="L24" i="26"/>
  <c r="M24" i="26"/>
  <c r="N24" i="26"/>
  <c r="O24" i="26"/>
  <c r="P24" i="26"/>
  <c r="Q24" i="26"/>
  <c r="R24" i="26"/>
  <c r="S24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F24" i="26"/>
  <c r="F23" i="26"/>
  <c r="H24" i="19"/>
  <c r="I24" i="19"/>
  <c r="J24" i="19"/>
  <c r="K24" i="19"/>
  <c r="K26" i="19" s="1"/>
  <c r="L24" i="19"/>
  <c r="M24" i="19"/>
  <c r="N24" i="19"/>
  <c r="O24" i="19"/>
  <c r="P24" i="19"/>
  <c r="Q24" i="19"/>
  <c r="R24" i="19"/>
  <c r="S24" i="19"/>
  <c r="F24" i="19"/>
  <c r="F23" i="19"/>
  <c r="K21" i="33" l="1"/>
  <c r="K25" i="32" l="1"/>
  <c r="K24" i="32"/>
  <c r="H24" i="30"/>
  <c r="I24" i="30"/>
  <c r="J24" i="30"/>
  <c r="K24" i="30"/>
  <c r="K26" i="30" s="1"/>
  <c r="L24" i="30"/>
  <c r="M24" i="30"/>
  <c r="N24" i="30"/>
  <c r="O24" i="30"/>
  <c r="P24" i="30"/>
  <c r="Q24" i="30"/>
  <c r="R24" i="30"/>
  <c r="S24" i="30"/>
  <c r="H23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F24" i="30"/>
  <c r="F23" i="30"/>
  <c r="K20" i="29"/>
  <c r="F20" i="27"/>
  <c r="K26" i="26"/>
  <c r="K25" i="26"/>
  <c r="K29" i="25" l="1"/>
  <c r="K28" i="25"/>
  <c r="K24" i="24"/>
  <c r="K23" i="24"/>
  <c r="K28" i="21"/>
  <c r="H26" i="21"/>
  <c r="I26" i="21"/>
  <c r="J26" i="21"/>
  <c r="L26" i="21"/>
  <c r="M26" i="21"/>
  <c r="N26" i="21"/>
  <c r="O26" i="21"/>
  <c r="P26" i="21"/>
  <c r="Q26" i="21"/>
  <c r="R26" i="21"/>
  <c r="S26" i="21"/>
  <c r="H25" i="21"/>
  <c r="I25" i="21"/>
  <c r="J25" i="21"/>
  <c r="K25" i="21"/>
  <c r="K27" i="21" s="1"/>
  <c r="L25" i="21"/>
  <c r="M25" i="21"/>
  <c r="N25" i="21"/>
  <c r="O25" i="21"/>
  <c r="P25" i="21"/>
  <c r="Q25" i="21"/>
  <c r="R25" i="21"/>
  <c r="S25" i="21"/>
  <c r="F26" i="21"/>
  <c r="F25" i="21"/>
  <c r="K19" i="20"/>
  <c r="H19" i="20"/>
  <c r="F19" i="20"/>
  <c r="H23" i="19"/>
  <c r="I23" i="19"/>
  <c r="J23" i="19"/>
  <c r="K23" i="19"/>
  <c r="K25" i="19" s="1"/>
  <c r="L23" i="19"/>
  <c r="M23" i="19"/>
  <c r="N23" i="19"/>
  <c r="O23" i="19"/>
  <c r="P23" i="19"/>
  <c r="Q23" i="19"/>
  <c r="R23" i="19"/>
  <c r="S23" i="19"/>
  <c r="E20" i="18"/>
  <c r="H22" i="16"/>
  <c r="I22" i="16"/>
  <c r="J22" i="16"/>
  <c r="K22" i="16"/>
  <c r="L22" i="16"/>
  <c r="M22" i="16"/>
  <c r="N22" i="16"/>
  <c r="O22" i="16"/>
  <c r="P22" i="16"/>
  <c r="Q22" i="16"/>
  <c r="R22" i="16"/>
  <c r="S22" i="16"/>
  <c r="F22" i="16"/>
  <c r="J12" i="14"/>
  <c r="E12" i="14"/>
  <c r="K25" i="13"/>
  <c r="F25" i="13"/>
  <c r="H24" i="10"/>
  <c r="I24" i="10"/>
  <c r="J24" i="10"/>
  <c r="K24" i="10"/>
  <c r="K26" i="10" s="1"/>
  <c r="L24" i="10"/>
  <c r="M24" i="10"/>
  <c r="N24" i="10"/>
  <c r="O24" i="10"/>
  <c r="P24" i="10"/>
  <c r="Q24" i="10"/>
  <c r="R24" i="10"/>
  <c r="S24" i="10"/>
  <c r="H23" i="10"/>
  <c r="I23" i="10"/>
  <c r="J23" i="10"/>
  <c r="K23" i="10"/>
  <c r="K25" i="10" s="1"/>
  <c r="L23" i="10"/>
  <c r="M23" i="10"/>
  <c r="N23" i="10"/>
  <c r="O23" i="10"/>
  <c r="P23" i="10"/>
  <c r="Q23" i="10"/>
  <c r="R23" i="10"/>
  <c r="S23" i="10"/>
  <c r="F24" i="10"/>
  <c r="F23" i="10"/>
  <c r="K19" i="6" l="1"/>
  <c r="K21" i="31" l="1"/>
  <c r="F21" i="31"/>
  <c r="F20" i="29"/>
  <c r="F19" i="6"/>
  <c r="K20" i="27"/>
  <c r="K20" i="22"/>
  <c r="F20" i="22"/>
  <c r="J20" i="18" l="1"/>
  <c r="G20" i="18"/>
  <c r="H21" i="15"/>
  <c r="H25" i="13"/>
  <c r="J20" i="11" l="1"/>
  <c r="J21" i="11" s="1"/>
  <c r="G20" i="11"/>
  <c r="E20" i="11"/>
  <c r="H19" i="6" l="1"/>
  <c r="K14" i="23" l="1"/>
  <c r="K16" i="23" s="1"/>
  <c r="K12" i="19"/>
  <c r="K14" i="17"/>
  <c r="K16" i="17" s="1"/>
  <c r="E11" i="11" l="1"/>
  <c r="K22" i="15" l="1"/>
  <c r="I11" i="6" l="1"/>
  <c r="J11" i="6"/>
  <c r="K11" i="6"/>
  <c r="K12" i="6" s="1"/>
  <c r="L11" i="6"/>
  <c r="M11" i="6"/>
  <c r="N11" i="6"/>
  <c r="O11" i="6"/>
  <c r="P11" i="6"/>
  <c r="Q11" i="6"/>
  <c r="R11" i="6"/>
  <c r="H11" i="6"/>
  <c r="H21" i="33" l="1"/>
  <c r="I21" i="33"/>
  <c r="J21" i="33"/>
  <c r="K22" i="33"/>
  <c r="L21" i="33"/>
  <c r="M21" i="33"/>
  <c r="N21" i="33"/>
  <c r="O21" i="33"/>
  <c r="P21" i="33"/>
  <c r="Q21" i="33"/>
  <c r="R21" i="33"/>
  <c r="S21" i="33"/>
  <c r="F21" i="33"/>
  <c r="G12" i="33"/>
  <c r="H12" i="33"/>
  <c r="I12" i="33"/>
  <c r="J12" i="33"/>
  <c r="K13" i="33"/>
  <c r="L12" i="33"/>
  <c r="M12" i="33"/>
  <c r="N12" i="33"/>
  <c r="O12" i="33"/>
  <c r="P12" i="33"/>
  <c r="Q12" i="33"/>
  <c r="R12" i="33"/>
  <c r="S12" i="33"/>
  <c r="H11" i="32" l="1"/>
  <c r="I11" i="32"/>
  <c r="J11" i="32"/>
  <c r="K11" i="32"/>
  <c r="K12" i="32" s="1"/>
  <c r="L11" i="32"/>
  <c r="M11" i="32"/>
  <c r="N11" i="32"/>
  <c r="O11" i="32"/>
  <c r="P11" i="32"/>
  <c r="Q11" i="32"/>
  <c r="R11" i="32"/>
  <c r="S11" i="32"/>
  <c r="F11" i="32" l="1"/>
  <c r="H21" i="31"/>
  <c r="I21" i="31"/>
  <c r="J21" i="31"/>
  <c r="K22" i="31"/>
  <c r="L21" i="31"/>
  <c r="M21" i="31"/>
  <c r="N21" i="31"/>
  <c r="O21" i="31"/>
  <c r="P21" i="31"/>
  <c r="Q21" i="31"/>
  <c r="R21" i="31"/>
  <c r="S21" i="31"/>
  <c r="F12" i="31"/>
  <c r="H12" i="31"/>
  <c r="I12" i="31"/>
  <c r="J12" i="31"/>
  <c r="K12" i="31"/>
  <c r="K13" i="31" s="1"/>
  <c r="L12" i="31"/>
  <c r="M12" i="31"/>
  <c r="N12" i="31"/>
  <c r="O12" i="31"/>
  <c r="P12" i="31"/>
  <c r="Q12" i="31"/>
  <c r="R12" i="31"/>
  <c r="S12" i="31"/>
  <c r="F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S12" i="30" l="1"/>
  <c r="R12" i="30"/>
  <c r="Q12" i="30"/>
  <c r="P12" i="30"/>
  <c r="O12" i="30"/>
  <c r="N12" i="30"/>
  <c r="M12" i="30"/>
  <c r="L12" i="30"/>
  <c r="K12" i="30"/>
  <c r="K13" i="30" s="1"/>
  <c r="J12" i="30"/>
  <c r="I12" i="30"/>
  <c r="H12" i="30"/>
  <c r="F12" i="30"/>
  <c r="F12" i="29"/>
  <c r="H12" i="29"/>
  <c r="I12" i="29"/>
  <c r="J12" i="29"/>
  <c r="K12" i="29"/>
  <c r="K13" i="29" s="1"/>
  <c r="L12" i="29"/>
  <c r="M12" i="29"/>
  <c r="N12" i="29"/>
  <c r="O12" i="29"/>
  <c r="P12" i="29"/>
  <c r="Q12" i="29"/>
  <c r="R12" i="29"/>
  <c r="S12" i="29"/>
  <c r="S20" i="29"/>
  <c r="R20" i="29"/>
  <c r="Q20" i="29"/>
  <c r="P20" i="29"/>
  <c r="O20" i="29"/>
  <c r="N20" i="29"/>
  <c r="M20" i="29"/>
  <c r="L20" i="29"/>
  <c r="K21" i="29"/>
  <c r="J20" i="29"/>
  <c r="I20" i="29"/>
  <c r="H20" i="29"/>
  <c r="I11" i="28"/>
  <c r="J11" i="28"/>
  <c r="K12" i="28"/>
  <c r="L11" i="28"/>
  <c r="M11" i="28"/>
  <c r="N11" i="28"/>
  <c r="O11" i="28"/>
  <c r="P11" i="28"/>
  <c r="Q11" i="28"/>
  <c r="R11" i="28"/>
  <c r="S11" i="28"/>
  <c r="H11" i="28"/>
  <c r="S20" i="28"/>
  <c r="R20" i="28"/>
  <c r="Q20" i="28"/>
  <c r="P20" i="28"/>
  <c r="O20" i="28"/>
  <c r="N20" i="28"/>
  <c r="M20" i="28"/>
  <c r="L20" i="28"/>
  <c r="K20" i="28"/>
  <c r="K21" i="28" s="1"/>
  <c r="J20" i="28"/>
  <c r="I20" i="28"/>
  <c r="H20" i="28"/>
  <c r="F20" i="28"/>
  <c r="H20" i="27"/>
  <c r="I20" i="27"/>
  <c r="J20" i="27"/>
  <c r="K21" i="27"/>
  <c r="L20" i="27"/>
  <c r="M20" i="27"/>
  <c r="N20" i="27"/>
  <c r="O20" i="27"/>
  <c r="P20" i="27"/>
  <c r="Q20" i="27"/>
  <c r="R20" i="27"/>
  <c r="S20" i="27"/>
  <c r="H11" i="27"/>
  <c r="I11" i="27"/>
  <c r="J11" i="27"/>
  <c r="K11" i="27"/>
  <c r="K12" i="27" s="1"/>
  <c r="L11" i="27"/>
  <c r="M11" i="27"/>
  <c r="N11" i="27"/>
  <c r="O11" i="27"/>
  <c r="P11" i="27"/>
  <c r="Q11" i="27"/>
  <c r="R11" i="27"/>
  <c r="S11" i="27"/>
  <c r="F11" i="27"/>
  <c r="K12" i="26" l="1"/>
  <c r="H13" i="25" l="1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H14" i="25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F14" i="25"/>
  <c r="F13" i="25"/>
  <c r="H11" i="24" l="1"/>
  <c r="I11" i="24"/>
  <c r="J11" i="24"/>
  <c r="K11" i="24"/>
  <c r="K12" i="24" s="1"/>
  <c r="L11" i="24"/>
  <c r="M11" i="24"/>
  <c r="N11" i="24"/>
  <c r="O11" i="24"/>
  <c r="P11" i="24"/>
  <c r="Q11" i="24"/>
  <c r="R11" i="24"/>
  <c r="S11" i="24"/>
  <c r="F11" i="24"/>
  <c r="H24" i="23"/>
  <c r="I24" i="23"/>
  <c r="J24" i="23"/>
  <c r="K25" i="23"/>
  <c r="L24" i="23"/>
  <c r="M24" i="23"/>
  <c r="N24" i="23"/>
  <c r="O24" i="23"/>
  <c r="P24" i="23"/>
  <c r="Q24" i="23"/>
  <c r="R24" i="23"/>
  <c r="S2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H14" i="23"/>
  <c r="I14" i="23"/>
  <c r="J14" i="23"/>
  <c r="L14" i="23"/>
  <c r="M14" i="23"/>
  <c r="N14" i="23"/>
  <c r="O14" i="23"/>
  <c r="P14" i="23"/>
  <c r="Q14" i="23"/>
  <c r="R14" i="23"/>
  <c r="S14" i="23"/>
  <c r="F14" i="23"/>
  <c r="F13" i="23"/>
  <c r="H20" i="22"/>
  <c r="I20" i="22"/>
  <c r="J20" i="22"/>
  <c r="K21" i="22"/>
  <c r="L20" i="22"/>
  <c r="M20" i="22"/>
  <c r="N20" i="22"/>
  <c r="O20" i="22"/>
  <c r="P20" i="22"/>
  <c r="Q20" i="22"/>
  <c r="R20" i="22"/>
  <c r="S20" i="22"/>
  <c r="I11" i="22"/>
  <c r="J11" i="22"/>
  <c r="K11" i="22"/>
  <c r="K12" i="22" s="1"/>
  <c r="L11" i="22"/>
  <c r="M11" i="22"/>
  <c r="N11" i="22"/>
  <c r="O11" i="22"/>
  <c r="P11" i="22"/>
  <c r="Q11" i="22"/>
  <c r="R11" i="22"/>
  <c r="S11" i="22"/>
  <c r="H11" i="22"/>
  <c r="H13" i="21"/>
  <c r="I13" i="21"/>
  <c r="J13" i="21"/>
  <c r="K13" i="21"/>
  <c r="K15" i="21" s="1"/>
  <c r="L13" i="21"/>
  <c r="M13" i="21"/>
  <c r="N13" i="21"/>
  <c r="O13" i="21"/>
  <c r="P13" i="21"/>
  <c r="Q13" i="21"/>
  <c r="R13" i="21"/>
  <c r="S13" i="21"/>
  <c r="H14" i="21"/>
  <c r="I14" i="21"/>
  <c r="J14" i="21"/>
  <c r="K14" i="21"/>
  <c r="K16" i="21" s="1"/>
  <c r="L14" i="21"/>
  <c r="M14" i="21"/>
  <c r="N14" i="21"/>
  <c r="O14" i="21"/>
  <c r="P14" i="21"/>
  <c r="Q14" i="21"/>
  <c r="R14" i="21"/>
  <c r="S14" i="21"/>
  <c r="F14" i="21"/>
  <c r="F13" i="21"/>
  <c r="I19" i="20"/>
  <c r="J19" i="20"/>
  <c r="K20" i="20"/>
  <c r="L19" i="20"/>
  <c r="M19" i="20"/>
  <c r="N19" i="20"/>
  <c r="O19" i="20"/>
  <c r="P19" i="20"/>
  <c r="Q19" i="20"/>
  <c r="R19" i="20"/>
  <c r="S19" i="20"/>
  <c r="K12" i="20"/>
  <c r="S12" i="19" l="1"/>
  <c r="R12" i="19"/>
  <c r="Q12" i="19"/>
  <c r="P12" i="19"/>
  <c r="O12" i="19"/>
  <c r="N12" i="19"/>
  <c r="M12" i="19"/>
  <c r="L12" i="19"/>
  <c r="K13" i="19"/>
  <c r="J12" i="19"/>
  <c r="I12" i="19"/>
  <c r="H12" i="19"/>
  <c r="F12" i="19"/>
  <c r="E11" i="18"/>
  <c r="G11" i="18"/>
  <c r="H11" i="18"/>
  <c r="I11" i="18"/>
  <c r="J11" i="18"/>
  <c r="J12" i="18" s="1"/>
  <c r="K11" i="18"/>
  <c r="L11" i="18"/>
  <c r="M11" i="18"/>
  <c r="N11" i="18"/>
  <c r="O11" i="18"/>
  <c r="P11" i="18"/>
  <c r="Q11" i="18"/>
  <c r="R11" i="18"/>
  <c r="R20" i="18"/>
  <c r="Q20" i="18"/>
  <c r="P20" i="18"/>
  <c r="O20" i="18"/>
  <c r="N20" i="18"/>
  <c r="M20" i="18"/>
  <c r="L20" i="18"/>
  <c r="K20" i="18"/>
  <c r="J21" i="18"/>
  <c r="I20" i="18"/>
  <c r="H20" i="18"/>
  <c r="H13" i="17" l="1"/>
  <c r="I13" i="17"/>
  <c r="J13" i="17"/>
  <c r="K13" i="17"/>
  <c r="K15" i="17" s="1"/>
  <c r="L13" i="17"/>
  <c r="M13" i="17"/>
  <c r="N13" i="17"/>
  <c r="O13" i="17"/>
  <c r="P13" i="17"/>
  <c r="Q13" i="17"/>
  <c r="R13" i="17"/>
  <c r="S13" i="17"/>
  <c r="H14" i="17"/>
  <c r="I14" i="17"/>
  <c r="J14" i="17"/>
  <c r="L14" i="17"/>
  <c r="M14" i="17"/>
  <c r="N14" i="17"/>
  <c r="O14" i="17"/>
  <c r="P14" i="17"/>
  <c r="Q14" i="17"/>
  <c r="R14" i="17"/>
  <c r="S14" i="17"/>
  <c r="F14" i="17"/>
  <c r="F13" i="17"/>
  <c r="K23" i="16"/>
  <c r="H12" i="16"/>
  <c r="I12" i="16"/>
  <c r="J12" i="16"/>
  <c r="K12" i="16"/>
  <c r="K13" i="16" s="1"/>
  <c r="L12" i="16"/>
  <c r="M12" i="16"/>
  <c r="N12" i="16"/>
  <c r="O12" i="16"/>
  <c r="P12" i="16"/>
  <c r="Q12" i="16"/>
  <c r="R12" i="16"/>
  <c r="S12" i="16"/>
  <c r="F12" i="16"/>
  <c r="S12" i="15"/>
  <c r="I12" i="15"/>
  <c r="J12" i="15"/>
  <c r="K12" i="15"/>
  <c r="K13" i="15" s="1"/>
  <c r="L12" i="15"/>
  <c r="M12" i="15"/>
  <c r="N12" i="15"/>
  <c r="O12" i="15"/>
  <c r="P12" i="15"/>
  <c r="Q12" i="15"/>
  <c r="R12" i="15"/>
  <c r="H12" i="15"/>
  <c r="F12" i="15"/>
  <c r="S20" i="15"/>
  <c r="S21" i="15" s="1"/>
  <c r="R20" i="15"/>
  <c r="R21" i="15" s="1"/>
  <c r="Q21" i="15"/>
  <c r="P21" i="15"/>
  <c r="O21" i="15"/>
  <c r="N21" i="15"/>
  <c r="M21" i="15"/>
  <c r="L21" i="15"/>
  <c r="J21" i="15"/>
  <c r="I21" i="15"/>
  <c r="R12" i="14" l="1"/>
  <c r="Q12" i="14"/>
  <c r="P12" i="14"/>
  <c r="O12" i="14"/>
  <c r="N12" i="14"/>
  <c r="M12" i="14"/>
  <c r="L12" i="14"/>
  <c r="K12" i="14"/>
  <c r="J13" i="14"/>
  <c r="I12" i="14"/>
  <c r="H12" i="14"/>
  <c r="G12" i="14"/>
  <c r="K17" i="13"/>
  <c r="K14" i="13"/>
  <c r="K16" i="13" s="1"/>
  <c r="I14" i="13"/>
  <c r="J14" i="13"/>
  <c r="L14" i="13"/>
  <c r="M14" i="13"/>
  <c r="N14" i="13"/>
  <c r="O14" i="13"/>
  <c r="P14" i="13"/>
  <c r="Q14" i="13"/>
  <c r="R14" i="13"/>
  <c r="S14" i="13"/>
  <c r="H14" i="13"/>
  <c r="F14" i="13"/>
  <c r="I25" i="13" l="1"/>
  <c r="J25" i="13"/>
  <c r="K26" i="13"/>
  <c r="L25" i="13"/>
  <c r="M25" i="13"/>
  <c r="N25" i="13"/>
  <c r="O25" i="13"/>
  <c r="P25" i="13"/>
  <c r="Q25" i="13"/>
  <c r="R25" i="13"/>
  <c r="S25" i="13"/>
  <c r="H20" i="11"/>
  <c r="I20" i="11"/>
  <c r="K20" i="11"/>
  <c r="L20" i="11"/>
  <c r="M20" i="11"/>
  <c r="N20" i="11"/>
  <c r="O20" i="11"/>
  <c r="P20" i="11"/>
  <c r="Q20" i="11"/>
  <c r="R20" i="11"/>
  <c r="G11" i="11"/>
  <c r="H11" i="11"/>
  <c r="I11" i="11"/>
  <c r="J11" i="11"/>
  <c r="J12" i="11" s="1"/>
  <c r="K11" i="11"/>
  <c r="L11" i="11"/>
  <c r="M11" i="11"/>
  <c r="N11" i="11"/>
  <c r="O11" i="11"/>
  <c r="P11" i="11"/>
  <c r="Q11" i="11"/>
  <c r="R11" i="11"/>
  <c r="H12" i="10" l="1"/>
  <c r="I12" i="10"/>
  <c r="J12" i="10"/>
  <c r="K12" i="10"/>
  <c r="K13" i="10" s="1"/>
  <c r="L12" i="10"/>
  <c r="M12" i="10"/>
  <c r="N12" i="10"/>
  <c r="O12" i="10"/>
  <c r="P12" i="10"/>
  <c r="Q12" i="10"/>
  <c r="R12" i="10"/>
  <c r="S12" i="10"/>
  <c r="F12" i="10"/>
  <c r="I19" i="6" l="1"/>
  <c r="J19" i="6"/>
  <c r="K20" i="6"/>
</calcChain>
</file>

<file path=xl/sharedStrings.xml><?xml version="1.0" encoding="utf-8"?>
<sst xmlns="http://schemas.openxmlformats.org/spreadsheetml/2006/main" count="1534" uniqueCount="220">
  <si>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</si>
  <si>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</si>
  <si>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</si>
  <si>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</si>
  <si>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</si>
  <si>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</si>
  <si>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</si>
  <si>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</si>
  <si>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</si>
  <si>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</si>
  <si>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</si>
  <si>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</si>
  <si>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Каша овсяная молочная с маслом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</si>
  <si>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</si>
  <si>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</si>
  <si>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</si>
  <si>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</si>
  <si>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</si>
  <si>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Плов с курицей</t>
  </si>
  <si>
    <t>Компот из сухофруктов</t>
  </si>
  <si>
    <t>3 блюдо</t>
  </si>
  <si>
    <t>Хлеб пшеничныйй</t>
  </si>
  <si>
    <t xml:space="preserve"> хлеб ржаной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</si>
  <si>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</si>
  <si>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</si>
  <si>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</si>
  <si>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</si>
  <si>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</si>
  <si>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</si>
  <si>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</si>
  <si>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</si>
  <si>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</si>
  <si>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</si>
  <si>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</si>
  <si>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</si>
  <si>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</si>
  <si>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</si>
  <si>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</si>
  <si>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</si>
  <si>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</si>
  <si>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</si>
  <si>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</si>
  <si>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</si>
  <si>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</si>
  <si>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</si>
  <si>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</si>
  <si>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</si>
  <si>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</si>
  <si>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</si>
  <si>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Филе птицы   запеченное с овощами  (филе птицы, кабачки с/м, перец болгарский с/м, помидоры с/м)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</si>
  <si>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</si>
  <si>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</si>
  <si>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</si>
  <si>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</si>
  <si>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</si>
  <si>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</si>
  <si>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</si>
  <si>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</si>
  <si>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</si>
  <si>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</si>
  <si>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</si>
  <si>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</si>
  <si>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</si>
  <si>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</si>
  <si>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Икра кабачковая</t>
  </si>
  <si>
    <t>Картофель запеченный с сыром (пром пр-ва)</t>
  </si>
  <si>
    <t>Компот фруктово-ягодный (смесь фруктовая: яблоко, клубника, вишня с/к, слива с/к))  NEW</t>
  </si>
  <si>
    <t>Хлеб пшеничный</t>
  </si>
  <si>
    <t>Суп картофельный с мясом</t>
  </si>
  <si>
    <t xml:space="preserve">Курица запеченная с сыром 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</si>
  <si>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</si>
  <si>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</si>
  <si>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</si>
  <si>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</si>
  <si>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</si>
  <si>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</si>
  <si>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</si>
  <si>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</si>
  <si>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</si>
  <si>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</si>
  <si>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</si>
  <si>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</si>
  <si>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</si>
  <si>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</si>
  <si>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Морковь тушеная с зеленым горошком</t>
  </si>
  <si>
    <t>Чай с облепихой</t>
  </si>
  <si>
    <t>Пюре из гороха с маслом</t>
  </si>
  <si>
    <t>Каша пшенная молочная  с маслом</t>
  </si>
  <si>
    <t>Чай с лимоном и мятой</t>
  </si>
  <si>
    <t xml:space="preserve"> Суп куриный с вермишелью</t>
  </si>
  <si>
    <t>Компот фруктово-ягодный (смесь компотная: вишня с/к, клубника, черноплодная рябина, слива с/к, яблоко)</t>
  </si>
  <si>
    <t xml:space="preserve"> слайс ***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</si>
  <si>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</si>
  <si>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</si>
  <si>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</si>
  <si>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</si>
  <si>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Чахохбили</t>
  </si>
  <si>
    <t xml:space="preserve"> - полный комплект оборудования (УКМ, мясорубка)</t>
  </si>
  <si>
    <t>п/к*</t>
  </si>
  <si>
    <t xml:space="preserve">о/о** </t>
  </si>
  <si>
    <t>о/о**</t>
  </si>
  <si>
    <t>Запеканка из творога со сгущенным молоком</t>
  </si>
  <si>
    <t>Фрукты в ассортименте (мандарин)</t>
  </si>
  <si>
    <t>Суп гороховый с мясом</t>
  </si>
  <si>
    <t>Кисель плодово – ягодный витаминизированный (клюквенный)</t>
  </si>
  <si>
    <t>Борщ с мясом и сметаной</t>
  </si>
  <si>
    <t>Напиток витаминизированный плодово – ягодный (черносмородиновый)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</si>
  <si>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</si>
  <si>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</si>
  <si>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</si>
  <si>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</si>
  <si>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</si>
  <si>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</si>
  <si>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</si>
  <si>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</si>
  <si>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</si>
  <si>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</si>
  <si>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</si>
  <si>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</si>
  <si>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</si>
  <si>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Мясо тушеное в сметане (говядина)</t>
  </si>
  <si>
    <t>Люля – кебаб с томатным соусом и зеленью</t>
  </si>
  <si>
    <t>Биточек из рыбы</t>
  </si>
  <si>
    <t>Блинчик со сгущенным молоком (2 шт)</t>
  </si>
  <si>
    <t>80/10</t>
  </si>
  <si>
    <t>Каша манная молочная с  маслом</t>
  </si>
  <si>
    <t>200/5</t>
  </si>
  <si>
    <t>Горячее блюдо</t>
  </si>
  <si>
    <t>Суп  овощной с мясом и сметаной</t>
  </si>
  <si>
    <t>Филе птицы тушеное с овощами</t>
  </si>
  <si>
    <t xml:space="preserve"> 3 блюдо</t>
  </si>
  <si>
    <t>2  блюдо</t>
  </si>
  <si>
    <t>Биточек мясной</t>
  </si>
  <si>
    <t>Гуляш (говядина)</t>
  </si>
  <si>
    <t>Картофель отварной с маслом и зеленью ( пром. пр-ва)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</si>
  <si>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</si>
  <si>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</si>
  <si>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</si>
  <si>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</si>
  <si>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</si>
  <si>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</si>
  <si>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</si>
  <si>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</si>
  <si>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</si>
  <si>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Фрикадельки мясные с соусом красным</t>
  </si>
  <si>
    <t>Филе птицы  тушеное с овощами</t>
  </si>
  <si>
    <t>Оладьи с маслом</t>
  </si>
  <si>
    <t>95/5</t>
  </si>
  <si>
    <t xml:space="preserve"> Биточек из птицы</t>
  </si>
  <si>
    <t>Жаркое из мяса (говядина)</t>
  </si>
  <si>
    <t xml:space="preserve"> Хлеб ржаной</t>
  </si>
  <si>
    <t>Суп из овощей с пшеном и мясом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</si>
  <si>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</si>
  <si>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</si>
  <si>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</si>
  <si>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</si>
  <si>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</si>
  <si>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</si>
  <si>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</si>
  <si>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 xml:space="preserve"> Картофель запеченный с сыром </t>
  </si>
  <si>
    <t xml:space="preserve"> Запеканка из  птицы (филе птицы, брокколи с/м, лук)  NEW</t>
  </si>
  <si>
    <t>Сок фруктовый (персиковый)</t>
  </si>
  <si>
    <t>Доля суточной потребности в энерги, %</t>
  </si>
  <si>
    <t>Картофель запеченный (пром. пр-ва)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</si>
  <si>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</si>
  <si>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</si>
  <si>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</si>
  <si>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</si>
  <si>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</si>
  <si>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</si>
  <si>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>Каша гречневая вязкая</t>
  </si>
  <si>
    <t>Компот фруктово-ягодный (компотная смесь: вишня с/к, клубника, черноплодная рябина, слива с/к, яблоко)  NEW</t>
  </si>
  <si>
    <t xml:space="preserve"> Суп картофельный с мясными фрикадельками</t>
  </si>
  <si>
    <t>Картофель запеченный с  зеленью (пром пр-ва)</t>
  </si>
  <si>
    <t xml:space="preserve"> Суп - пюре картофельный с колбасками и гренками</t>
  </si>
  <si>
    <t>200/10</t>
  </si>
  <si>
    <t>Бигос с мясо (капуста пром. пр-ва)</t>
  </si>
  <si>
    <t>Компот  из смеси  фруктов  и ягод (фруктовая смесь: яблоко, клубника, вишня слива )  NEW</t>
  </si>
  <si>
    <t>Рыба  запеченная  под соусом сливочным с зеленью ( минтай,  соус сливочный)  NEW</t>
  </si>
  <si>
    <t>Рыба  запеченная  под соусом сливочным с зеленью                           (  минтай,  соус сливочный)  NEW</t>
  </si>
  <si>
    <t>Фрукты в асортименте (яблоко)</t>
  </si>
  <si>
    <t>Капуста квашенная</t>
  </si>
  <si>
    <t xml:space="preserve"> Кондитерское изделие промышленного производства ("Вафли сырные")</t>
  </si>
  <si>
    <t>Котлета мясная (говядина, свинина, курица)</t>
  </si>
  <si>
    <t>Компот фруктово ягодный (клубника)</t>
  </si>
  <si>
    <t>Сложный гарнир №2 (картофель брусок пром. пр-ва, капуста брокколи) NEW</t>
  </si>
  <si>
    <t>Запеканка из творога с ягодным соусом</t>
  </si>
  <si>
    <t>Компот фруктово-ягодный (клубника и алыча)</t>
  </si>
  <si>
    <t xml:space="preserve"> Сложный гарнир №4 (картофель, цукини, томаты, перец, лук, баклажаны)  пром. пр-во  NEW </t>
  </si>
  <si>
    <t xml:space="preserve"> Мясо тушеное в сметане (говядина)</t>
  </si>
  <si>
    <t xml:space="preserve"> Сложный гарнир №3 (картофель,  перец, томат, лук, цукини, фасоль)  пром. пр-во  NEW </t>
  </si>
  <si>
    <t>Компот фруктово-ягодный (клубника, слива)</t>
  </si>
  <si>
    <t>Борщ с фасолью со сметаной</t>
  </si>
  <si>
    <t>Сложный  гарнир №1 (картофельное пюре, фасоль стручковая)( пром. пр-во) NEW</t>
  </si>
  <si>
    <t>Мясо тушеное (говядина)</t>
  </si>
  <si>
    <t>Сложный гарнир  (картофель отварной, капуста тушеная)</t>
  </si>
  <si>
    <t>Яйцо отварное</t>
  </si>
  <si>
    <t>Горошек консервированный</t>
  </si>
  <si>
    <t>Печень говяжья тушенная в сметанном соусе</t>
  </si>
  <si>
    <t xml:space="preserve">Кукуруза консервированная </t>
  </si>
  <si>
    <t>Бефстроганов (говядина)</t>
  </si>
  <si>
    <t>Картофель отварной с маслом и зеленью</t>
  </si>
  <si>
    <t>Суп картофельный с колбасками и гренками</t>
  </si>
  <si>
    <t>228/1</t>
  </si>
  <si>
    <t xml:space="preserve"> </t>
  </si>
  <si>
    <t>Прием пищи</t>
  </si>
  <si>
    <t>Филе птицы запеченное с помидорами</t>
  </si>
  <si>
    <t>Рагу овощное с маслом</t>
  </si>
  <si>
    <t xml:space="preserve"> Мясо тушеное (говядина)</t>
  </si>
  <si>
    <t>Кондитерское изделие промышленного производства (Барни)</t>
  </si>
  <si>
    <t xml:space="preserve">Рыба запеченная с сыром </t>
  </si>
  <si>
    <t>Капуста тушеная</t>
  </si>
  <si>
    <t>40/10</t>
  </si>
  <si>
    <t>Запеканка из творога с  фруктово ягодной начинкой (клубника)</t>
  </si>
  <si>
    <t>Икра баклажанная</t>
  </si>
  <si>
    <t xml:space="preserve"> Бефстроганов (говядина)</t>
  </si>
  <si>
    <t>Щи вегетарианские со сметаной</t>
  </si>
  <si>
    <t>Кисель плодово – ягодный витаминизированный (черносмородиновый)</t>
  </si>
  <si>
    <t>Фрукты в ассортименте (яблоко)</t>
  </si>
  <si>
    <t>Каша гречневая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</si>
</sst>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7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4" xfId="0" applyFont="1" applyBorder="1"/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2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4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/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17" fillId="2" borderId="0" xfId="0" applyFont="1" applyFill="1" applyBorder="1" applyAlignment="1">
      <alignment horizontal="center"/>
    </xf>
    <xf numFmtId="0" fontId="9" fillId="2" borderId="0" xfId="0" applyFont="1" applyFill="1"/>
    <xf numFmtId="164" fontId="5" fillId="2" borderId="4" xfId="0" applyNumberFormat="1" applyFont="1" applyFill="1" applyBorder="1" applyAlignment="1">
      <alignment horizontal="center"/>
    </xf>
    <xf numFmtId="0" fontId="0" fillId="3" borderId="0" xfId="0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4" borderId="0" xfId="0" applyFont="1" applyFill="1"/>
    <xf numFmtId="0" fontId="10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17" fillId="5" borderId="8" xfId="0" applyFont="1" applyFill="1" applyBorder="1"/>
    <xf numFmtId="0" fontId="0" fillId="5" borderId="10" xfId="0" applyFill="1" applyBorder="1"/>
    <xf numFmtId="0" fontId="0" fillId="5" borderId="0" xfId="0" applyFill="1"/>
    <xf numFmtId="0" fontId="17" fillId="4" borderId="4" xfId="0" applyFont="1" applyFill="1" applyBorder="1"/>
    <xf numFmtId="0" fontId="0" fillId="4" borderId="6" xfId="0" applyFill="1" applyBorder="1"/>
    <xf numFmtId="0" fontId="10" fillId="0" borderId="21" xfId="0" applyFont="1" applyBorder="1"/>
    <xf numFmtId="0" fontId="10" fillId="2" borderId="21" xfId="0" applyFont="1" applyFill="1" applyBorder="1"/>
    <xf numFmtId="0" fontId="9" fillId="0" borderId="21" xfId="0" applyFont="1" applyBorder="1"/>
    <xf numFmtId="0" fontId="10" fillId="0" borderId="27" xfId="0" applyFont="1" applyBorder="1"/>
    <xf numFmtId="0" fontId="9" fillId="0" borderId="30" xfId="0" applyFont="1" applyBorder="1"/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/>
    <xf numFmtId="0" fontId="7" fillId="0" borderId="26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9" xfId="0" applyFont="1" applyBorder="1"/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4" borderId="17" xfId="0" applyFont="1" applyFill="1" applyBorder="1" applyAlignment="1">
      <alignment horizontal="center" wrapText="1"/>
    </xf>
    <xf numFmtId="0" fontId="5" fillId="5" borderId="17" xfId="1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17" fillId="0" borderId="17" xfId="0" applyFont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17" fillId="0" borderId="17" xfId="1" applyFont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3" xfId="0" applyFont="1" applyFill="1" applyBorder="1"/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0" xfId="0" applyAlignment="1"/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5" borderId="43" xfId="0" applyFont="1" applyFill="1" applyBorder="1" applyAlignment="1">
      <alignment horizontal="center"/>
    </xf>
    <xf numFmtId="0" fontId="12" fillId="5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0" borderId="43" xfId="0" applyFont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0" borderId="42" xfId="0" applyFont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2" borderId="49" xfId="0" applyFont="1" applyFill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10" fillId="0" borderId="54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0" fillId="4" borderId="49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left"/>
    </xf>
    <xf numFmtId="0" fontId="13" fillId="4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5" borderId="43" xfId="0" applyFont="1" applyFill="1" applyBorder="1" applyAlignment="1">
      <alignment horizontal="center"/>
    </xf>
    <xf numFmtId="0" fontId="10" fillId="5" borderId="49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49" xfId="0" applyFont="1" applyBorder="1"/>
    <xf numFmtId="0" fontId="10" fillId="5" borderId="44" xfId="0" applyFont="1" applyFill="1" applyBorder="1" applyAlignment="1">
      <alignment horizontal="left"/>
    </xf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4" borderId="5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/>
    <xf numFmtId="0" fontId="7" fillId="4" borderId="5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7" fillId="5" borderId="56" xfId="0" applyFont="1" applyFill="1" applyBorder="1" applyAlignment="1">
      <alignment horizontal="left"/>
    </xf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wrapText="1"/>
    </xf>
    <xf numFmtId="0" fontId="10" fillId="5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5" borderId="5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5" borderId="58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9" fillId="0" borderId="35" xfId="0" applyFont="1" applyBorder="1"/>
    <xf numFmtId="0" fontId="10" fillId="4" borderId="35" xfId="0" applyFont="1" applyFill="1" applyBorder="1" applyAlignment="1">
      <alignment horizontal="center"/>
    </xf>
    <xf numFmtId="0" fontId="10" fillId="5" borderId="36" xfId="0" applyFont="1" applyFill="1" applyBorder="1"/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0" borderId="48" xfId="0" applyFont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10" fillId="0" borderId="61" xfId="0" applyFont="1" applyBorder="1" applyAlignment="1">
      <alignment horizontal="right"/>
    </xf>
    <xf numFmtId="0" fontId="9" fillId="2" borderId="43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4" borderId="45" xfId="0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9" fillId="5" borderId="44" xfId="0" applyFont="1" applyFill="1" applyBorder="1"/>
    <xf numFmtId="0" fontId="10" fillId="5" borderId="45" xfId="0" applyFont="1" applyFill="1" applyBorder="1" applyAlignment="1">
      <alignment horizontal="center"/>
    </xf>
    <xf numFmtId="0" fontId="10" fillId="0" borderId="43" xfId="0" applyFont="1" applyBorder="1" applyAlignment="1">
      <alignment horizontal="right"/>
    </xf>
    <xf numFmtId="0" fontId="10" fillId="4" borderId="43" xfId="0" applyFont="1" applyFill="1" applyBorder="1"/>
    <xf numFmtId="0" fontId="10" fillId="5" borderId="43" xfId="0" applyFont="1" applyFill="1" applyBorder="1"/>
    <xf numFmtId="0" fontId="9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6" xfId="1" applyFont="1" applyFill="1" applyBorder="1" applyAlignment="1">
      <alignment horizontal="center"/>
    </xf>
    <xf numFmtId="0" fontId="5" fillId="5" borderId="43" xfId="1" applyFont="1" applyFill="1" applyBorder="1" applyAlignment="1">
      <alignment horizontal="center"/>
    </xf>
    <xf numFmtId="0" fontId="13" fillId="2" borderId="54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13" fillId="2" borderId="44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 wrapText="1"/>
    </xf>
    <xf numFmtId="0" fontId="5" fillId="4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10" fillId="0" borderId="48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2" borderId="49" xfId="0" applyFont="1" applyFill="1" applyBorder="1" applyAlignment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164" fontId="6" fillId="2" borderId="20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10" fillId="2" borderId="43" xfId="0" applyFont="1" applyFill="1" applyBorder="1" applyAlignment="1">
      <alignment horizontal="right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13" fillId="2" borderId="61" xfId="0" applyFont="1" applyFill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10" fillId="2" borderId="44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10" fillId="0" borderId="31" xfId="0" applyFont="1" applyFill="1" applyBorder="1" applyAlignment="1">
      <alignment vertical="center" wrapText="1"/>
    </xf>
    <xf numFmtId="0" fontId="5" fillId="0" borderId="34" xfId="1" applyFont="1" applyBorder="1" applyAlignment="1">
      <alignment horizontal="center"/>
    </xf>
    <xf numFmtId="164" fontId="5" fillId="0" borderId="57" xfId="0" applyNumberFormat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164" fontId="7" fillId="2" borderId="58" xfId="0" applyNumberFormat="1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/>
    </xf>
    <xf numFmtId="0" fontId="6" fillId="5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6" fillId="5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15" fillId="0" borderId="59" xfId="0" applyFont="1" applyFill="1" applyBorder="1" applyAlignment="1">
      <alignment horizontal="center" vertical="center" wrapText="1"/>
    </xf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4" borderId="39" xfId="0" applyFont="1" applyFill="1" applyBorder="1"/>
    <xf numFmtId="0" fontId="10" fillId="5" borderId="39" xfId="0" applyFont="1" applyFill="1" applyBorder="1"/>
    <xf numFmtId="0" fontId="10" fillId="5" borderId="40" xfId="0" applyFont="1" applyFill="1" applyBorder="1"/>
    <xf numFmtId="0" fontId="12" fillId="0" borderId="44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10" fillId="5" borderId="44" xfId="0" applyFont="1" applyFill="1" applyBorder="1"/>
    <xf numFmtId="0" fontId="6" fillId="0" borderId="53" xfId="0" applyFont="1" applyBorder="1" applyAlignment="1">
      <alignment horizontal="center"/>
    </xf>
    <xf numFmtId="0" fontId="10" fillId="5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4" borderId="43" xfId="0" applyFont="1" applyFill="1" applyBorder="1" applyAlignment="1"/>
    <xf numFmtId="0" fontId="7" fillId="5" borderId="43" xfId="0" applyFont="1" applyFill="1" applyBorder="1" applyAlignment="1"/>
    <xf numFmtId="0" fontId="7" fillId="4" borderId="43" xfId="0" applyFont="1" applyFill="1" applyBorder="1"/>
    <xf numFmtId="0" fontId="7" fillId="5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6" fillId="4" borderId="5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4" borderId="35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6" fillId="0" borderId="61" xfId="0" applyFont="1" applyBorder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0" fillId="0" borderId="31" xfId="0" applyFont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7" fillId="4" borderId="5" xfId="0" applyFont="1" applyFill="1" applyBorder="1" applyAlignment="1"/>
    <xf numFmtId="0" fontId="7" fillId="5" borderId="5" xfId="0" applyFont="1" applyFill="1" applyBorder="1" applyAlignment="1"/>
    <xf numFmtId="0" fontId="7" fillId="4" borderId="5" xfId="0" applyFont="1" applyFill="1" applyBorder="1"/>
    <xf numFmtId="0" fontId="7" fillId="5" borderId="56" xfId="0" applyFont="1" applyFill="1" applyBorder="1"/>
    <xf numFmtId="0" fontId="10" fillId="0" borderId="42" xfId="0" applyFont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0" fillId="5" borderId="5" xfId="0" applyFont="1" applyFill="1" applyBorder="1"/>
    <xf numFmtId="0" fontId="10" fillId="4" borderId="5" xfId="0" applyFont="1" applyFill="1" applyBorder="1"/>
    <xf numFmtId="0" fontId="10" fillId="5" borderId="56" xfId="0" applyFont="1" applyFill="1" applyBorder="1"/>
    <xf numFmtId="0" fontId="5" fillId="4" borderId="5" xfId="0" applyFont="1" applyFill="1" applyBorder="1" applyAlignment="1">
      <alignment horizontal="center" wrapText="1"/>
    </xf>
    <xf numFmtId="0" fontId="5" fillId="5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5" borderId="35" xfId="1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5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0" fillId="0" borderId="48" xfId="0" applyBorder="1"/>
    <xf numFmtId="0" fontId="0" fillId="0" borderId="48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2" fontId="7" fillId="0" borderId="56" xfId="0" applyNumberFormat="1" applyFont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8" fillId="0" borderId="64" xfId="0" applyFont="1" applyBorder="1"/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9" fillId="5" borderId="45" xfId="0" applyFont="1" applyFill="1" applyBorder="1" applyAlignment="1">
      <alignment horizontal="center"/>
    </xf>
    <xf numFmtId="0" fontId="9" fillId="5" borderId="55" xfId="0" applyFont="1" applyFill="1" applyBorder="1"/>
    <xf numFmtId="0" fontId="9" fillId="4" borderId="5" xfId="0" applyFont="1" applyFill="1" applyBorder="1"/>
    <xf numFmtId="0" fontId="9" fillId="4" borderId="45" xfId="0" applyFont="1" applyFill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0" fillId="0" borderId="43" xfId="0" applyFont="1" applyFill="1" applyBorder="1" applyAlignment="1">
      <alignment horizontal="center" wrapText="1"/>
    </xf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9" fillId="4" borderId="45" xfId="0" applyFont="1" applyFill="1" applyBorder="1"/>
    <xf numFmtId="0" fontId="5" fillId="4" borderId="43" xfId="1" applyFont="1" applyFill="1" applyBorder="1" applyAlignment="1">
      <alignment horizontal="center"/>
    </xf>
    <xf numFmtId="0" fontId="9" fillId="5" borderId="45" xfId="0" applyFont="1" applyFill="1" applyBorder="1"/>
    <xf numFmtId="0" fontId="5" fillId="0" borderId="5" xfId="1" applyFont="1" applyFill="1" applyBorder="1" applyAlignment="1">
      <alignment horizontal="center"/>
    </xf>
    <xf numFmtId="0" fontId="10" fillId="0" borderId="61" xfId="0" applyFont="1" applyBorder="1" applyAlignment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4" borderId="5" xfId="0" applyNumberFormat="1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12" fillId="2" borderId="45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left"/>
    </xf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42" xfId="0" applyFont="1" applyBorder="1" applyAlignment="1"/>
    <xf numFmtId="0" fontId="10" fillId="2" borderId="56" xfId="0" applyFont="1" applyFill="1" applyBorder="1" applyAlignment="1"/>
    <xf numFmtId="164" fontId="6" fillId="2" borderId="45" xfId="0" applyNumberFormat="1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7" fillId="0" borderId="68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12" fillId="5" borderId="57" xfId="0" applyFont="1" applyFill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5" borderId="58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0" fillId="4" borderId="0" xfId="0" applyFill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64" fontId="6" fillId="5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7" fillId="5" borderId="56" xfId="0" applyNumberFormat="1" applyFont="1" applyFill="1" applyBorder="1" applyAlignment="1">
      <alignment horizontal="center"/>
    </xf>
    <xf numFmtId="0" fontId="5" fillId="0" borderId="31" xfId="1" applyFont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2" borderId="52" xfId="0" applyFont="1" applyFill="1" applyBorder="1"/>
    <xf numFmtId="0" fontId="10" fillId="0" borderId="14" xfId="0" applyFont="1" applyBorder="1" applyAlignment="1">
      <alignment horizontal="center"/>
    </xf>
    <xf numFmtId="0" fontId="7" fillId="2" borderId="45" xfId="0" applyFont="1" applyFill="1" applyBorder="1"/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7" fillId="2" borderId="55" xfId="0" applyFont="1" applyFill="1" applyBorder="1"/>
    <xf numFmtId="0" fontId="11" fillId="0" borderId="3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0" fillId="5" borderId="55" xfId="0" applyFont="1" applyFill="1" applyBorder="1"/>
    <xf numFmtId="0" fontId="10" fillId="4" borderId="55" xfId="0" applyFont="1" applyFill="1" applyBorder="1"/>
    <xf numFmtId="0" fontId="7" fillId="4" borderId="45" xfId="0" applyFont="1" applyFill="1" applyBorder="1"/>
    <xf numFmtId="0" fontId="7" fillId="5" borderId="45" xfId="0" applyFont="1" applyFill="1" applyBorder="1"/>
    <xf numFmtId="0" fontId="9" fillId="5" borderId="43" xfId="0" applyFont="1" applyFill="1" applyBorder="1" applyAlignment="1">
      <alignment horizontal="center"/>
    </xf>
    <xf numFmtId="0" fontId="9" fillId="5" borderId="5" xfId="0" applyFont="1" applyFill="1" applyBorder="1"/>
    <xf numFmtId="0" fontId="9" fillId="4" borderId="5" xfId="0" applyFont="1" applyFill="1" applyBorder="1" applyAlignment="1">
      <alignment horizontal="center"/>
    </xf>
    <xf numFmtId="0" fontId="9" fillId="5" borderId="5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10" fillId="5" borderId="62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5" fillId="4" borderId="62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2" fontId="7" fillId="4" borderId="45" xfId="0" applyNumberFormat="1" applyFont="1" applyFill="1" applyBorder="1" applyAlignment="1">
      <alignment horizontal="center"/>
    </xf>
    <xf numFmtId="164" fontId="7" fillId="5" borderId="45" xfId="0" applyNumberFormat="1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5" borderId="5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46" xfId="0" applyFont="1" applyBorder="1"/>
    <xf numFmtId="0" fontId="9" fillId="4" borderId="0" xfId="0" applyFont="1" applyFill="1" applyBorder="1"/>
    <xf numFmtId="0" fontId="5" fillId="5" borderId="35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8" fillId="4" borderId="43" xfId="0" applyFont="1" applyFill="1" applyBorder="1" applyAlignment="1">
      <alignment horizontal="center"/>
    </xf>
    <xf numFmtId="0" fontId="7" fillId="5" borderId="55" xfId="0" applyFont="1" applyFill="1" applyBorder="1" applyAlignment="1"/>
    <xf numFmtId="0" fontId="8" fillId="5" borderId="45" xfId="0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164" fontId="6" fillId="5" borderId="44" xfId="0" applyNumberFormat="1" applyFont="1" applyFill="1" applyBorder="1" applyAlignment="1">
      <alignment horizontal="center"/>
    </xf>
    <xf numFmtId="0" fontId="10" fillId="5" borderId="19" xfId="0" applyFont="1" applyFill="1" applyBorder="1"/>
    <xf numFmtId="0" fontId="10" fillId="5" borderId="22" xfId="0" applyFont="1" applyFill="1" applyBorder="1"/>
    <xf numFmtId="0" fontId="10" fillId="5" borderId="20" xfId="0" applyFont="1" applyFill="1" applyBorder="1"/>
    <xf numFmtId="0" fontId="10" fillId="5" borderId="5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/>
    </xf>
    <xf numFmtId="0" fontId="17" fillId="5" borderId="1" xfId="0" applyFont="1" applyFill="1" applyBorder="1"/>
    <xf numFmtId="0" fontId="0" fillId="5" borderId="0" xfId="0" applyFill="1" applyBorder="1"/>
    <xf numFmtId="0" fontId="10" fillId="4" borderId="5" xfId="0" applyFont="1" applyFill="1" applyBorder="1" applyAlignment="1">
      <alignment wrapText="1"/>
    </xf>
    <xf numFmtId="0" fontId="7" fillId="4" borderId="56" xfId="0" applyFont="1" applyFill="1" applyBorder="1"/>
    <xf numFmtId="0" fontId="17" fillId="4" borderId="1" xfId="0" applyFont="1" applyFill="1" applyBorder="1"/>
    <xf numFmtId="0" fontId="9" fillId="4" borderId="0" xfId="0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0" fillId="0" borderId="48" xfId="0" applyFont="1" applyFill="1" applyBorder="1" applyAlignment="1">
      <alignment vertical="center" wrapText="1"/>
    </xf>
    <xf numFmtId="0" fontId="15" fillId="0" borderId="61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/>
    </xf>
    <xf numFmtId="0" fontId="5" fillId="2" borderId="49" xfId="1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9" fillId="5" borderId="50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5" borderId="51" xfId="0" applyFont="1" applyFill="1" applyBorder="1" applyAlignment="1">
      <alignment horizontal="center"/>
    </xf>
    <xf numFmtId="0" fontId="9" fillId="5" borderId="43" xfId="0" applyFont="1" applyFill="1" applyBorder="1"/>
    <xf numFmtId="0" fontId="9" fillId="4" borderId="54" xfId="0" applyFont="1" applyFill="1" applyBorder="1"/>
    <xf numFmtId="0" fontId="10" fillId="4" borderId="43" xfId="0" applyFont="1" applyFill="1" applyBorder="1" applyAlignment="1">
      <alignment vertical="center" wrapText="1"/>
    </xf>
    <xf numFmtId="0" fontId="5" fillId="4" borderId="35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9" fillId="5" borderId="54" xfId="0" applyFont="1" applyFill="1" applyBorder="1"/>
    <xf numFmtId="0" fontId="10" fillId="5" borderId="43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5" xfId="0" applyFont="1" applyFill="1" applyBorder="1" applyAlignment="1">
      <alignment horizontal="left"/>
    </xf>
    <xf numFmtId="0" fontId="6" fillId="4" borderId="45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9" fillId="5" borderId="53" xfId="0" applyFont="1" applyFill="1" applyBorder="1"/>
    <xf numFmtId="0" fontId="10" fillId="5" borderId="53" xfId="0" applyFont="1" applyFill="1" applyBorder="1" applyAlignment="1">
      <alignment horizontal="center"/>
    </xf>
    <xf numFmtId="0" fontId="10" fillId="5" borderId="47" xfId="0" applyFont="1" applyFill="1" applyBorder="1" applyAlignment="1">
      <alignment horizontal="left"/>
    </xf>
    <xf numFmtId="0" fontId="7" fillId="5" borderId="53" xfId="0" applyFont="1" applyFill="1" applyBorder="1" applyAlignment="1">
      <alignment horizontal="left"/>
    </xf>
    <xf numFmtId="0" fontId="10" fillId="5" borderId="47" xfId="0" applyFont="1" applyFill="1" applyBorder="1" applyAlignment="1">
      <alignment horizontal="center"/>
    </xf>
    <xf numFmtId="164" fontId="6" fillId="5" borderId="47" xfId="0" applyNumberFormat="1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7" fillId="4" borderId="44" xfId="0" applyFont="1" applyFill="1" applyBorder="1"/>
    <xf numFmtId="0" fontId="9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2" fontId="6" fillId="4" borderId="45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left"/>
    </xf>
    <xf numFmtId="0" fontId="15" fillId="0" borderId="43" xfId="0" applyFont="1" applyFill="1" applyBorder="1" applyAlignment="1">
      <alignment horizontal="center" vertical="center" wrapText="1"/>
    </xf>
    <xf numFmtId="0" fontId="9" fillId="2" borderId="55" xfId="0" applyFont="1" applyFill="1" applyBorder="1"/>
    <xf numFmtId="164" fontId="7" fillId="2" borderId="5" xfId="0" applyNumberFormat="1" applyFont="1" applyFill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9" fillId="4" borderId="39" xfId="0" applyFont="1" applyFill="1" applyBorder="1"/>
    <xf numFmtId="0" fontId="10" fillId="4" borderId="5" xfId="0" applyFont="1" applyFill="1" applyBorder="1" applyAlignment="1"/>
    <xf numFmtId="0" fontId="5" fillId="4" borderId="35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9" fillId="5" borderId="39" xfId="0" applyFont="1" applyFill="1" applyBorder="1"/>
    <xf numFmtId="0" fontId="10" fillId="5" borderId="5" xfId="0" applyFont="1" applyFill="1" applyBorder="1" applyAlignment="1"/>
    <xf numFmtId="0" fontId="5" fillId="5" borderId="35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wrapText="1"/>
    </xf>
    <xf numFmtId="0" fontId="5" fillId="5" borderId="17" xfId="1" applyFont="1" applyFill="1" applyBorder="1" applyAlignment="1">
      <alignment horizontal="center" wrapText="1"/>
    </xf>
    <xf numFmtId="0" fontId="5" fillId="5" borderId="5" xfId="1" applyFont="1" applyFill="1" applyBorder="1" applyAlignment="1">
      <alignment horizontal="center" wrapText="1"/>
    </xf>
    <xf numFmtId="0" fontId="11" fillId="4" borderId="39" xfId="0" applyFont="1" applyFill="1" applyBorder="1"/>
    <xf numFmtId="0" fontId="5" fillId="4" borderId="45" xfId="0" applyFont="1" applyFill="1" applyBorder="1" applyAlignment="1">
      <alignment horizontal="center"/>
    </xf>
    <xf numFmtId="0" fontId="5" fillId="4" borderId="45" xfId="0" applyFont="1" applyFill="1" applyBorder="1"/>
    <xf numFmtId="0" fontId="10" fillId="5" borderId="45" xfId="0" applyFont="1" applyFill="1" applyBorder="1"/>
    <xf numFmtId="0" fontId="10" fillId="4" borderId="45" xfId="0" applyFont="1" applyFill="1" applyBorder="1"/>
    <xf numFmtId="0" fontId="9" fillId="5" borderId="40" xfId="0" applyFont="1" applyFill="1" applyBorder="1"/>
    <xf numFmtId="164" fontId="6" fillId="5" borderId="56" xfId="0" applyNumberFormat="1" applyFont="1" applyFill="1" applyBorder="1" applyAlignment="1">
      <alignment horizontal="center"/>
    </xf>
    <xf numFmtId="2" fontId="6" fillId="4" borderId="5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3" xfId="0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/>
    </xf>
    <xf numFmtId="0" fontId="5" fillId="4" borderId="55" xfId="1" applyFont="1" applyFill="1" applyBorder="1" applyAlignment="1">
      <alignment horizontal="center"/>
    </xf>
    <xf numFmtId="0" fontId="13" fillId="4" borderId="4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 wrapText="1"/>
    </xf>
    <xf numFmtId="0" fontId="10" fillId="5" borderId="43" xfId="0" applyFont="1" applyFill="1" applyBorder="1" applyAlignment="1">
      <alignment horizontal="center" wrapText="1"/>
    </xf>
    <xf numFmtId="0" fontId="13" fillId="5" borderId="44" xfId="0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/>
    </xf>
    <xf numFmtId="0" fontId="10" fillId="4" borderId="60" xfId="0" applyFont="1" applyFill="1" applyBorder="1" applyAlignment="1">
      <alignment horizontal="center"/>
    </xf>
    <xf numFmtId="0" fontId="9" fillId="2" borderId="57" xfId="0" applyFont="1" applyFill="1" applyBorder="1"/>
    <xf numFmtId="0" fontId="10" fillId="5" borderId="60" xfId="0" applyFont="1" applyFill="1" applyBorder="1" applyAlignment="1">
      <alignment horizontal="center"/>
    </xf>
    <xf numFmtId="0" fontId="12" fillId="0" borderId="54" xfId="0" applyFont="1" applyBorder="1"/>
    <xf numFmtId="0" fontId="12" fillId="2" borderId="54" xfId="0" applyFont="1" applyFill="1" applyBorder="1"/>
    <xf numFmtId="0" fontId="12" fillId="2" borderId="53" xfId="0" applyFont="1" applyFill="1" applyBorder="1"/>
    <xf numFmtId="0" fontId="10" fillId="4" borderId="45" xfId="0" applyFont="1" applyFill="1" applyBorder="1" applyAlignment="1"/>
    <xf numFmtId="0" fontId="16" fillId="0" borderId="57" xfId="0" applyFont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wrapText="1"/>
    </xf>
    <xf numFmtId="0" fontId="10" fillId="4" borderId="57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5" borderId="43" xfId="0" applyFont="1" applyFill="1" applyBorder="1" applyAlignment="1"/>
    <xf numFmtId="0" fontId="13" fillId="5" borderId="45" xfId="0" applyFont="1" applyFill="1" applyBorder="1" applyAlignment="1">
      <alignment horizontal="center"/>
    </xf>
    <xf numFmtId="0" fontId="10" fillId="5" borderId="45" xfId="0" applyFont="1" applyFill="1" applyBorder="1" applyAlignment="1"/>
    <xf numFmtId="0" fontId="10" fillId="5" borderId="44" xfId="0" applyFont="1" applyFill="1" applyBorder="1" applyAlignment="1"/>
    <xf numFmtId="0" fontId="10" fillId="2" borderId="57" xfId="0" applyFont="1" applyFill="1" applyBorder="1"/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32" xfId="0" applyFont="1" applyFill="1" applyBorder="1"/>
    <xf numFmtId="0" fontId="10" fillId="0" borderId="45" xfId="0" applyFont="1" applyBorder="1" applyAlignment="1">
      <alignment horizontal="center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7" xfId="0" applyFont="1" applyFill="1" applyBorder="1"/>
    <xf numFmtId="0" fontId="5" fillId="4" borderId="5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6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0" fillId="5" borderId="39" xfId="0" applyFont="1" applyFill="1" applyBorder="1" applyAlignment="1">
      <alignment horizontal="left"/>
    </xf>
    <xf numFmtId="0" fontId="10" fillId="5" borderId="57" xfId="0" applyFont="1" applyFill="1" applyBorder="1" applyAlignment="1">
      <alignment horizontal="center" vertical="center" wrapText="1"/>
    </xf>
    <xf numFmtId="0" fontId="6" fillId="5" borderId="60" xfId="0" applyFont="1" applyFill="1" applyBorder="1" applyAlignment="1">
      <alignment horizontal="center"/>
    </xf>
    <xf numFmtId="0" fontId="6" fillId="5" borderId="55" xfId="0" applyFont="1" applyFill="1" applyBorder="1" applyAlignment="1">
      <alignment horizontal="center"/>
    </xf>
    <xf numFmtId="0" fontId="6" fillId="5" borderId="58" xfId="0" applyFont="1" applyFill="1" applyBorder="1" applyAlignment="1">
      <alignment horizontal="center"/>
    </xf>
    <xf numFmtId="0" fontId="10" fillId="5" borderId="58" xfId="0" applyFont="1" applyFill="1" applyBorder="1"/>
    <xf numFmtId="0" fontId="6" fillId="4" borderId="9" xfId="0" applyFont="1" applyFill="1" applyBorder="1" applyAlignment="1">
      <alignment horizontal="center"/>
    </xf>
    <xf numFmtId="0" fontId="9" fillId="4" borderId="57" xfId="0" applyFont="1" applyFill="1" applyBorder="1" applyAlignment="1">
      <alignment horizontal="center"/>
    </xf>
    <xf numFmtId="0" fontId="9" fillId="5" borderId="60" xfId="0" applyFont="1" applyFill="1" applyBorder="1" applyAlignment="1">
      <alignment horizontal="center"/>
    </xf>
    <xf numFmtId="0" fontId="9" fillId="4" borderId="60" xfId="0" applyFont="1" applyFill="1" applyBorder="1" applyAlignment="1">
      <alignment horizontal="center"/>
    </xf>
    <xf numFmtId="0" fontId="9" fillId="5" borderId="58" xfId="0" applyFont="1" applyFill="1" applyBorder="1" applyAlignment="1">
      <alignment horizontal="center"/>
    </xf>
    <xf numFmtId="0" fontId="10" fillId="4" borderId="49" xfId="0" applyFont="1" applyFill="1" applyBorder="1" applyAlignment="1">
      <alignment wrapText="1"/>
    </xf>
    <xf numFmtId="0" fontId="10" fillId="2" borderId="49" xfId="0" applyFont="1" applyFill="1" applyBorder="1" applyAlignment="1">
      <alignment wrapText="1"/>
    </xf>
    <xf numFmtId="0" fontId="7" fillId="4" borderId="49" xfId="0" applyFont="1" applyFill="1" applyBorder="1" applyAlignment="1"/>
    <xf numFmtId="0" fontId="7" fillId="5" borderId="50" xfId="0" applyFont="1" applyFill="1" applyBorder="1" applyAlignment="1"/>
    <xf numFmtId="0" fontId="7" fillId="4" borderId="50" xfId="0" applyFont="1" applyFill="1" applyBorder="1" applyAlignment="1"/>
    <xf numFmtId="0" fontId="7" fillId="5" borderId="51" xfId="0" applyFont="1" applyFill="1" applyBorder="1" applyAlignment="1"/>
    <xf numFmtId="0" fontId="10" fillId="0" borderId="45" xfId="0" applyFont="1" applyBorder="1"/>
    <xf numFmtId="0" fontId="10" fillId="0" borderId="49" xfId="0" applyFont="1" applyFill="1" applyBorder="1"/>
    <xf numFmtId="0" fontId="10" fillId="4" borderId="49" xfId="0" applyFont="1" applyFill="1" applyBorder="1"/>
    <xf numFmtId="0" fontId="10" fillId="5" borderId="49" xfId="0" applyFont="1" applyFill="1" applyBorder="1"/>
    <xf numFmtId="0" fontId="10" fillId="2" borderId="49" xfId="0" applyFont="1" applyFill="1" applyBorder="1"/>
    <xf numFmtId="0" fontId="9" fillId="4" borderId="49" xfId="0" applyFont="1" applyFill="1" applyBorder="1"/>
    <xf numFmtId="0" fontId="9" fillId="5" borderId="49" xfId="0" applyFont="1" applyFill="1" applyBorder="1"/>
    <xf numFmtId="0" fontId="9" fillId="5" borderId="51" xfId="0" applyFont="1" applyFill="1" applyBorder="1"/>
    <xf numFmtId="0" fontId="13" fillId="5" borderId="39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4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4" borderId="57" xfId="0" applyFont="1" applyFill="1" applyBorder="1" applyAlignment="1"/>
    <xf numFmtId="0" fontId="7" fillId="5" borderId="60" xfId="0" applyFont="1" applyFill="1" applyBorder="1" applyAlignment="1"/>
    <xf numFmtId="0" fontId="7" fillId="4" borderId="60" xfId="0" applyFont="1" applyFill="1" applyBorder="1" applyAlignment="1"/>
    <xf numFmtId="0" fontId="7" fillId="5" borderId="58" xfId="0" applyFont="1" applyFill="1" applyBorder="1" applyAlignment="1"/>
    <xf numFmtId="0" fontId="6" fillId="4" borderId="50" xfId="0" applyFont="1" applyFill="1" applyBorder="1" applyAlignment="1">
      <alignment horizontal="center"/>
    </xf>
    <xf numFmtId="0" fontId="10" fillId="0" borderId="60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/>
    </xf>
    <xf numFmtId="0" fontId="10" fillId="5" borderId="4" xfId="0" applyFont="1" applyFill="1" applyBorder="1" applyAlignment="1">
      <alignment vertical="center" wrapText="1"/>
    </xf>
    <xf numFmtId="0" fontId="7" fillId="0" borderId="46" xfId="0" applyFont="1" applyBorder="1" applyAlignment="1">
      <alignment horizontal="center"/>
    </xf>
    <xf numFmtId="0" fontId="10" fillId="0" borderId="59" xfId="0" applyFont="1" applyBorder="1" applyAlignment="1">
      <alignment horizontal="right"/>
    </xf>
    <xf numFmtId="0" fontId="9" fillId="0" borderId="57" xfId="0" applyFont="1" applyBorder="1"/>
    <xf numFmtId="0" fontId="10" fillId="0" borderId="59" xfId="0" applyFont="1" applyBorder="1"/>
    <xf numFmtId="0" fontId="5" fillId="5" borderId="49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10" fillId="0" borderId="42" xfId="0" applyFont="1" applyFill="1" applyBorder="1" applyAlignment="1">
      <alignment wrapText="1"/>
    </xf>
    <xf numFmtId="0" fontId="10" fillId="0" borderId="49" xfId="0" applyFont="1" applyFill="1" applyBorder="1" applyAlignment="1"/>
    <xf numFmtId="0" fontId="10" fillId="6" borderId="43" xfId="0" applyFont="1" applyFill="1" applyBorder="1" applyAlignment="1">
      <alignment horizontal="center"/>
    </xf>
    <xf numFmtId="0" fontId="10" fillId="6" borderId="5" xfId="0" applyFont="1" applyFill="1" applyBorder="1"/>
    <xf numFmtId="0" fontId="10" fillId="6" borderId="43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center"/>
    </xf>
    <xf numFmtId="0" fontId="5" fillId="6" borderId="35" xfId="1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  <xf numFmtId="0" fontId="9" fillId="5" borderId="4" xfId="0" applyFont="1" applyFill="1" applyBorder="1"/>
    <xf numFmtId="0" fontId="9" fillId="4" borderId="4" xfId="0" applyFont="1" applyFill="1" applyBorder="1"/>
    <xf numFmtId="0" fontId="12" fillId="6" borderId="43" xfId="0" applyFont="1" applyFill="1" applyBorder="1" applyAlignment="1">
      <alignment horizontal="center"/>
    </xf>
    <xf numFmtId="0" fontId="13" fillId="5" borderId="53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5" borderId="41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6" borderId="4" xfId="1" applyFont="1" applyFill="1" applyBorder="1" applyAlignment="1">
      <alignment horizontal="center"/>
    </xf>
    <xf numFmtId="0" fontId="10" fillId="0" borderId="31" xfId="0" applyFont="1" applyBorder="1" applyAlignment="1">
      <alignment horizontal="left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10" fillId="0" borderId="4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56" xfId="0" applyFont="1" applyFill="1" applyBorder="1" applyAlignment="1">
      <alignment horizontal="left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/>
    <xf numFmtId="0" fontId="10" fillId="2" borderId="61" xfId="0" applyFont="1" applyFill="1" applyBorder="1" applyAlignment="1"/>
    <xf numFmtId="0" fontId="17" fillId="2" borderId="5" xfId="0" applyFont="1" applyFill="1" applyBorder="1" applyAlignment="1">
      <alignment horizontal="center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45" xfId="0" applyFont="1" applyFill="1" applyBorder="1"/>
    <xf numFmtId="164" fontId="10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 wrapText="1"/>
    </xf>
    <xf numFmtId="0" fontId="10" fillId="0" borderId="6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8" fillId="0" borderId="54" xfId="0" applyFont="1" applyBorder="1"/>
    <xf numFmtId="0" fontId="10" fillId="2" borderId="56" xfId="0" applyFont="1" applyFill="1" applyBorder="1" applyAlignment="1">
      <alignment horizontal="left"/>
    </xf>
    <xf numFmtId="0" fontId="7" fillId="0" borderId="69" xfId="0" applyFont="1" applyBorder="1"/>
    <xf numFmtId="0" fontId="7" fillId="0" borderId="70" xfId="0" applyFont="1" applyBorder="1"/>
    <xf numFmtId="0" fontId="5" fillId="2" borderId="35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/>
    </xf>
    <xf numFmtId="164" fontId="7" fillId="2" borderId="2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59" xfId="0" applyFont="1" applyBorder="1" applyAlignment="1">
      <alignment horizontal="left"/>
    </xf>
    <xf numFmtId="0" fontId="10" fillId="2" borderId="57" xfId="0" applyFont="1" applyFill="1" applyBorder="1" applyAlignment="1">
      <alignment horizontal="left"/>
    </xf>
    <xf numFmtId="0" fontId="10" fillId="0" borderId="57" xfId="0" applyFont="1" applyFill="1" applyBorder="1" applyAlignment="1">
      <alignment vertical="center" wrapText="1"/>
    </xf>
    <xf numFmtId="0" fontId="7" fillId="2" borderId="57" xfId="0" applyFont="1" applyFill="1" applyBorder="1" applyAlignment="1">
      <alignment horizontal="left"/>
    </xf>
    <xf numFmtId="0" fontId="7" fillId="2" borderId="58" xfId="0" applyFont="1" applyFill="1" applyBorder="1" applyAlignment="1">
      <alignment horizontal="left"/>
    </xf>
    <xf numFmtId="0" fontId="10" fillId="0" borderId="61" xfId="0" applyFont="1" applyBorder="1" applyAlignment="1">
      <alignment wrapText="1"/>
    </xf>
    <xf numFmtId="0" fontId="13" fillId="0" borderId="5" xfId="0" applyFont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right"/>
    </xf>
    <xf numFmtId="2" fontId="6" fillId="2" borderId="56" xfId="0" applyNumberFormat="1" applyFont="1" applyFill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7" fillId="2" borderId="34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4" xfId="1" applyFont="1" applyFill="1" applyBorder="1" applyAlignment="1">
      <alignment horizontal="center"/>
    </xf>
    <xf numFmtId="0" fontId="8" fillId="4" borderId="57" xfId="0" applyFont="1" applyFill="1" applyBorder="1" applyAlignment="1">
      <alignment horizontal="center"/>
    </xf>
    <xf numFmtId="0" fontId="8" fillId="5" borderId="6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wrapText="1"/>
    </xf>
    <xf numFmtId="164" fontId="5" fillId="5" borderId="5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5" borderId="55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64" fontId="5" fillId="2" borderId="57" xfId="0" applyNumberFormat="1" applyFont="1" applyFill="1" applyBorder="1" applyAlignment="1">
      <alignment horizontal="center"/>
    </xf>
    <xf numFmtId="0" fontId="10" fillId="0" borderId="6" xfId="0" applyFont="1" applyBorder="1"/>
    <xf numFmtId="0" fontId="6" fillId="0" borderId="1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/>
    <xf numFmtId="0" fontId="6" fillId="2" borderId="2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2" borderId="55" xfId="0" applyFont="1" applyFill="1" applyBorder="1"/>
    <xf numFmtId="0" fontId="10" fillId="5" borderId="56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7" fillId="5" borderId="45" xfId="0" applyFont="1" applyFill="1" applyBorder="1" applyAlignment="1">
      <alignment horizontal="left"/>
    </xf>
    <xf numFmtId="0" fontId="10" fillId="5" borderId="57" xfId="0" applyFont="1" applyFill="1" applyBorder="1"/>
    <xf numFmtId="0" fontId="10" fillId="0" borderId="57" xfId="0" applyFont="1" applyBorder="1" applyAlignment="1">
      <alignment horizontal="right"/>
    </xf>
    <xf numFmtId="0" fontId="9" fillId="4" borderId="57" xfId="0" applyFont="1" applyFill="1" applyBorder="1"/>
    <xf numFmtId="0" fontId="9" fillId="5" borderId="58" xfId="0" applyFont="1" applyFill="1" applyBorder="1"/>
    <xf numFmtId="164" fontId="10" fillId="4" borderId="55" xfId="0" applyNumberFormat="1" applyFont="1" applyFill="1" applyBorder="1" applyAlignment="1">
      <alignment horizontal="center"/>
    </xf>
    <xf numFmtId="2" fontId="6" fillId="5" borderId="56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/>
    <xf numFmtId="164" fontId="5" fillId="0" borderId="4" xfId="0" applyNumberFormat="1" applyFont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2" fontId="6" fillId="5" borderId="22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0" borderId="31" xfId="0" applyFont="1" applyBorder="1" applyAlignment="1">
      <alignment wrapText="1"/>
    </xf>
    <xf numFmtId="0" fontId="5" fillId="4" borderId="60" xfId="0" applyFont="1" applyFill="1" applyBorder="1" applyAlignment="1">
      <alignment horizontal="center"/>
    </xf>
    <xf numFmtId="0" fontId="5" fillId="4" borderId="55" xfId="0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wrapText="1"/>
    </xf>
    <xf numFmtId="0" fontId="7" fillId="0" borderId="42" xfId="0" applyFont="1" applyBorder="1"/>
    <xf numFmtId="0" fontId="7" fillId="0" borderId="44" xfId="0" applyFont="1" applyBorder="1"/>
    <xf numFmtId="164" fontId="7" fillId="2" borderId="45" xfId="0" applyNumberFormat="1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5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9" fillId="0" borderId="46" xfId="0" applyFont="1" applyBorder="1" applyAlignment="1"/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14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1"/>
  <sheetViews>
    <sheetView zoomScale="60" zoomScaleNormal="60" workbookViewId="0">
      <selection activeCell="E13" sqref="E13"/>
    </sheetView>
  </sheetViews>
  <sheetFormatPr defaultRowHeight="14.4" x14ac:dyDescent="0.3"/>
  <cols>
    <col min="1" max="1" width="19.88671875" customWidth="1"/>
    <col min="2" max="2" width="7.88671875" customWidth="1"/>
    <col min="3" max="3" width="14.5546875" style="5" customWidth="1"/>
    <col min="4" max="4" width="19" customWidth="1"/>
    <col min="5" max="5" width="54" customWidth="1"/>
    <col min="6" max="6" width="13.88671875" customWidth="1"/>
    <col min="7" max="7" width="13.5546875" customWidth="1"/>
    <col min="9" max="9" width="11.33203125" customWidth="1"/>
    <col min="10" max="10" width="14.33203125" customWidth="1"/>
    <col min="11" max="11" width="20.5546875" customWidth="1"/>
    <col min="12" max="12" width="11.33203125" customWidth="1"/>
    <col min="16" max="16" width="11.5546875" customWidth="1"/>
    <col min="17" max="17" width="12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1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ht="15.6" x14ac:dyDescent="0.3">
      <c r="A4" s="137"/>
      <c r="B4" s="137"/>
      <c r="C4" s="647" t="s">
        <v>45</v>
      </c>
      <c r="D4" s="428"/>
      <c r="E4" s="590"/>
      <c r="F4" s="164"/>
      <c r="G4" s="157"/>
      <c r="H4" s="395" t="s">
        <v>26</v>
      </c>
      <c r="I4" s="396"/>
      <c r="J4" s="397"/>
      <c r="K4" s="502" t="s">
        <v>27</v>
      </c>
      <c r="L4" s="1058" t="s">
        <v>28</v>
      </c>
      <c r="M4" s="1059"/>
      <c r="N4" s="1059"/>
      <c r="O4" s="1060"/>
      <c r="P4" s="1058" t="s">
        <v>29</v>
      </c>
      <c r="Q4" s="1061"/>
      <c r="R4" s="1061"/>
      <c r="S4" s="1062"/>
    </row>
    <row r="5" spans="1:19" ht="28.5" customHeight="1" thickBot="1" x14ac:dyDescent="0.35">
      <c r="A5" s="519" t="s">
        <v>0</v>
      </c>
      <c r="B5" s="519"/>
      <c r="C5" s="665" t="s">
        <v>46</v>
      </c>
      <c r="D5" s="603" t="s">
        <v>47</v>
      </c>
      <c r="E5" s="199" t="s">
        <v>44</v>
      </c>
      <c r="F5" s="165" t="s">
        <v>30</v>
      </c>
      <c r="G5" s="158" t="s">
        <v>43</v>
      </c>
      <c r="H5" s="398" t="s">
        <v>31</v>
      </c>
      <c r="I5" s="14" t="s">
        <v>32</v>
      </c>
      <c r="J5" s="123" t="s">
        <v>33</v>
      </c>
      <c r="K5" s="503" t="s">
        <v>34</v>
      </c>
      <c r="L5" s="398" t="s">
        <v>35</v>
      </c>
      <c r="M5" s="14" t="s">
        <v>36</v>
      </c>
      <c r="N5" s="14" t="s">
        <v>37</v>
      </c>
      <c r="O5" s="123" t="s">
        <v>38</v>
      </c>
      <c r="P5" s="398" t="s">
        <v>39</v>
      </c>
      <c r="Q5" s="14" t="s">
        <v>40</v>
      </c>
      <c r="R5" s="14" t="s">
        <v>41</v>
      </c>
      <c r="S5" s="123" t="s">
        <v>42</v>
      </c>
    </row>
    <row r="6" spans="1:19" ht="34.5" customHeight="1" x14ac:dyDescent="0.3">
      <c r="A6" s="139" t="s">
        <v>6</v>
      </c>
      <c r="B6" s="225"/>
      <c r="C6" s="215">
        <v>225</v>
      </c>
      <c r="D6" s="416" t="s">
        <v>23</v>
      </c>
      <c r="E6" s="415" t="s">
        <v>153</v>
      </c>
      <c r="F6" s="215" t="s">
        <v>124</v>
      </c>
      <c r="G6" s="965"/>
      <c r="H6" s="356">
        <v>4.5999999999999996</v>
      </c>
      <c r="I6" s="17">
        <v>13.4</v>
      </c>
      <c r="J6" s="60">
        <v>26.9</v>
      </c>
      <c r="K6" s="506">
        <v>250</v>
      </c>
      <c r="L6" s="356">
        <v>6.3</v>
      </c>
      <c r="M6" s="17">
        <v>0</v>
      </c>
      <c r="N6" s="17">
        <v>0.02</v>
      </c>
      <c r="O6" s="60">
        <v>1.6</v>
      </c>
      <c r="P6" s="356">
        <v>14.4</v>
      </c>
      <c r="Q6" s="17">
        <v>41.9</v>
      </c>
      <c r="R6" s="17">
        <v>7.2</v>
      </c>
      <c r="S6" s="60">
        <v>0.5</v>
      </c>
    </row>
    <row r="7" spans="1:19" ht="34.5" customHeight="1" x14ac:dyDescent="0.3">
      <c r="A7" s="139"/>
      <c r="B7" s="225"/>
      <c r="C7" s="210">
        <v>59</v>
      </c>
      <c r="D7" s="225" t="s">
        <v>4</v>
      </c>
      <c r="E7" s="261" t="s">
        <v>12</v>
      </c>
      <c r="F7" s="210" t="s">
        <v>126</v>
      </c>
      <c r="G7" s="378"/>
      <c r="H7" s="300">
        <v>7.8</v>
      </c>
      <c r="I7" s="15">
        <v>11.89</v>
      </c>
      <c r="J7" s="66">
        <v>26.6</v>
      </c>
      <c r="K7" s="522">
        <v>244.6</v>
      </c>
      <c r="L7" s="300">
        <v>0.23</v>
      </c>
      <c r="M7" s="15">
        <v>0</v>
      </c>
      <c r="N7" s="15">
        <v>0.02</v>
      </c>
      <c r="O7" s="66">
        <v>0.9</v>
      </c>
      <c r="P7" s="300">
        <v>47.77</v>
      </c>
      <c r="Q7" s="15">
        <v>176.5</v>
      </c>
      <c r="R7" s="15">
        <v>57.95</v>
      </c>
      <c r="S7" s="66">
        <v>1.98</v>
      </c>
    </row>
    <row r="8" spans="1:19" ht="34.5" customHeight="1" x14ac:dyDescent="0.3">
      <c r="A8" s="139"/>
      <c r="B8" s="225"/>
      <c r="C8" s="210">
        <v>113</v>
      </c>
      <c r="D8" s="225" t="s">
        <v>5</v>
      </c>
      <c r="E8" s="261" t="s">
        <v>11</v>
      </c>
      <c r="F8" s="210">
        <v>200</v>
      </c>
      <c r="G8" s="378"/>
      <c r="H8" s="356">
        <v>0.2</v>
      </c>
      <c r="I8" s="17">
        <v>0</v>
      </c>
      <c r="J8" s="60">
        <v>11</v>
      </c>
      <c r="K8" s="382">
        <v>45.6</v>
      </c>
      <c r="L8" s="356">
        <v>0</v>
      </c>
      <c r="M8" s="17">
        <v>2.6</v>
      </c>
      <c r="N8" s="17">
        <v>0</v>
      </c>
      <c r="O8" s="60">
        <v>0</v>
      </c>
      <c r="P8" s="356">
        <v>15.64</v>
      </c>
      <c r="Q8" s="17">
        <v>8.8000000000000007</v>
      </c>
      <c r="R8" s="17">
        <v>4.72</v>
      </c>
      <c r="S8" s="60">
        <v>0.8</v>
      </c>
    </row>
    <row r="9" spans="1:19" ht="34.5" customHeight="1" x14ac:dyDescent="0.3">
      <c r="A9" s="139"/>
      <c r="B9" s="308"/>
      <c r="C9" s="316">
        <v>119</v>
      </c>
      <c r="D9" s="308" t="s">
        <v>15</v>
      </c>
      <c r="E9" s="310" t="s">
        <v>48</v>
      </c>
      <c r="F9" s="211">
        <v>30</v>
      </c>
      <c r="G9" s="970"/>
      <c r="H9" s="419">
        <v>2.13</v>
      </c>
      <c r="I9" s="24">
        <v>0.21</v>
      </c>
      <c r="J9" s="69">
        <v>13.26</v>
      </c>
      <c r="K9" s="848">
        <v>72</v>
      </c>
      <c r="L9" s="419">
        <v>0.03</v>
      </c>
      <c r="M9" s="24">
        <v>0</v>
      </c>
      <c r="N9" s="24">
        <v>0</v>
      </c>
      <c r="O9" s="69">
        <v>0.05</v>
      </c>
      <c r="P9" s="419">
        <v>11.1</v>
      </c>
      <c r="Q9" s="24">
        <v>65.400000000000006</v>
      </c>
      <c r="R9" s="24">
        <v>19.5</v>
      </c>
      <c r="S9" s="69">
        <v>0.84</v>
      </c>
    </row>
    <row r="10" spans="1:19" ht="34.5" customHeight="1" x14ac:dyDescent="0.3">
      <c r="A10" s="139"/>
      <c r="B10" s="308"/>
      <c r="C10" s="211">
        <v>120</v>
      </c>
      <c r="D10" s="308" t="s">
        <v>16</v>
      </c>
      <c r="E10" s="310" t="s">
        <v>14</v>
      </c>
      <c r="F10" s="211">
        <v>20</v>
      </c>
      <c r="G10" s="970"/>
      <c r="H10" s="419">
        <v>1.1399999999999999</v>
      </c>
      <c r="I10" s="24">
        <v>0.22</v>
      </c>
      <c r="J10" s="69">
        <v>7.44</v>
      </c>
      <c r="K10" s="848">
        <v>36.26</v>
      </c>
      <c r="L10" s="419">
        <v>0.02</v>
      </c>
      <c r="M10" s="24">
        <v>0.08</v>
      </c>
      <c r="N10" s="24">
        <v>0</v>
      </c>
      <c r="O10" s="69">
        <v>0.06</v>
      </c>
      <c r="P10" s="419">
        <v>6.8</v>
      </c>
      <c r="Q10" s="24">
        <v>24</v>
      </c>
      <c r="R10" s="24">
        <v>8.1999999999999993</v>
      </c>
      <c r="S10" s="69">
        <v>0.46</v>
      </c>
    </row>
    <row r="11" spans="1:19" ht="34.5" customHeight="1" x14ac:dyDescent="0.3">
      <c r="A11" s="139"/>
      <c r="B11" s="308"/>
      <c r="C11" s="211"/>
      <c r="D11" s="308"/>
      <c r="E11" s="468" t="s">
        <v>24</v>
      </c>
      <c r="F11" s="408">
        <f>F8+F9+F10+90+205</f>
        <v>545</v>
      </c>
      <c r="G11" s="970"/>
      <c r="H11" s="304">
        <f t="shared" ref="H11:S11" si="0">H6+H7+H8+H9+H10</f>
        <v>15.869999999999997</v>
      </c>
      <c r="I11" s="46">
        <f t="shared" si="0"/>
        <v>25.72</v>
      </c>
      <c r="J11" s="104">
        <f t="shared" si="0"/>
        <v>85.2</v>
      </c>
      <c r="K11" s="160">
        <f t="shared" si="0"/>
        <v>648.46</v>
      </c>
      <c r="L11" s="304">
        <f t="shared" si="0"/>
        <v>6.58</v>
      </c>
      <c r="M11" s="46">
        <f t="shared" si="0"/>
        <v>2.68</v>
      </c>
      <c r="N11" s="46">
        <f t="shared" si="0"/>
        <v>0.04</v>
      </c>
      <c r="O11" s="104">
        <f t="shared" si="0"/>
        <v>2.61</v>
      </c>
      <c r="P11" s="304">
        <f t="shared" si="0"/>
        <v>95.71</v>
      </c>
      <c r="Q11" s="46">
        <f t="shared" si="0"/>
        <v>316.60000000000002</v>
      </c>
      <c r="R11" s="46">
        <f t="shared" si="0"/>
        <v>97.570000000000007</v>
      </c>
      <c r="S11" s="104">
        <f t="shared" si="0"/>
        <v>4.58</v>
      </c>
    </row>
    <row r="12" spans="1:19" ht="34.5" customHeight="1" thickBot="1" x14ac:dyDescent="0.35">
      <c r="A12" s="139"/>
      <c r="B12" s="432"/>
      <c r="C12" s="211"/>
      <c r="D12" s="308"/>
      <c r="E12" s="468" t="s">
        <v>25</v>
      </c>
      <c r="F12" s="211"/>
      <c r="G12" s="970"/>
      <c r="H12" s="307"/>
      <c r="I12" s="75"/>
      <c r="J12" s="178"/>
      <c r="K12" s="971">
        <f>K11/23.5</f>
        <v>27.594042553191493</v>
      </c>
      <c r="L12" s="307"/>
      <c r="M12" s="972"/>
      <c r="N12" s="972"/>
      <c r="O12" s="973"/>
      <c r="P12" s="974"/>
      <c r="Q12" s="972"/>
      <c r="R12" s="972"/>
      <c r="S12" s="973"/>
    </row>
    <row r="13" spans="1:19" ht="34.5" customHeight="1" x14ac:dyDescent="0.3">
      <c r="A13" s="141" t="s">
        <v>7</v>
      </c>
      <c r="B13" s="141"/>
      <c r="C13" s="215">
        <v>24</v>
      </c>
      <c r="D13" s="416" t="s">
        <v>8</v>
      </c>
      <c r="E13" s="370" t="s">
        <v>218</v>
      </c>
      <c r="F13" s="215">
        <v>150</v>
      </c>
      <c r="G13" s="370"/>
      <c r="H13" s="385">
        <v>0.6</v>
      </c>
      <c r="I13" s="53">
        <v>0</v>
      </c>
      <c r="J13" s="327">
        <v>16.95</v>
      </c>
      <c r="K13" s="504">
        <v>69</v>
      </c>
      <c r="L13" s="385">
        <v>0.01</v>
      </c>
      <c r="M13" s="53">
        <v>19.5</v>
      </c>
      <c r="N13" s="53">
        <v>0.04</v>
      </c>
      <c r="O13" s="327">
        <v>0</v>
      </c>
      <c r="P13" s="385">
        <v>24</v>
      </c>
      <c r="Q13" s="53">
        <v>16.5</v>
      </c>
      <c r="R13" s="53">
        <v>13.5</v>
      </c>
      <c r="S13" s="327">
        <v>3.3</v>
      </c>
    </row>
    <row r="14" spans="1:19" ht="34.5" customHeight="1" x14ac:dyDescent="0.3">
      <c r="A14" s="139"/>
      <c r="B14" s="139"/>
      <c r="C14" s="210">
        <v>30</v>
      </c>
      <c r="D14" s="225" t="s">
        <v>9</v>
      </c>
      <c r="E14" s="261" t="s">
        <v>17</v>
      </c>
      <c r="F14" s="210">
        <v>200</v>
      </c>
      <c r="G14" s="261"/>
      <c r="H14" s="356">
        <v>6</v>
      </c>
      <c r="I14" s="17">
        <v>6.28</v>
      </c>
      <c r="J14" s="60">
        <v>7.12</v>
      </c>
      <c r="K14" s="382">
        <v>109.74</v>
      </c>
      <c r="L14" s="356">
        <v>0.06</v>
      </c>
      <c r="M14" s="17">
        <v>9.92</v>
      </c>
      <c r="N14" s="17">
        <v>2.2000000000000002</v>
      </c>
      <c r="O14" s="60">
        <v>1.2</v>
      </c>
      <c r="P14" s="356">
        <v>37.1</v>
      </c>
      <c r="Q14" s="17">
        <v>79.599999999999994</v>
      </c>
      <c r="R14" s="17">
        <v>21.2</v>
      </c>
      <c r="S14" s="60">
        <v>1.2</v>
      </c>
    </row>
    <row r="15" spans="1:19" ht="34.5" customHeight="1" x14ac:dyDescent="0.3">
      <c r="A15" s="142"/>
      <c r="B15" s="142"/>
      <c r="C15" s="210">
        <v>79</v>
      </c>
      <c r="D15" s="225" t="s">
        <v>10</v>
      </c>
      <c r="E15" s="261" t="s">
        <v>18</v>
      </c>
      <c r="F15" s="210">
        <v>250</v>
      </c>
      <c r="G15" s="261"/>
      <c r="H15" s="356">
        <v>26.5</v>
      </c>
      <c r="I15" s="17">
        <v>15.5</v>
      </c>
      <c r="J15" s="60">
        <v>39.75</v>
      </c>
      <c r="K15" s="382">
        <v>404.25</v>
      </c>
      <c r="L15" s="356">
        <v>0.12</v>
      </c>
      <c r="M15" s="17">
        <v>3.1</v>
      </c>
      <c r="N15" s="17">
        <v>7.0000000000000007E-2</v>
      </c>
      <c r="O15" s="60">
        <v>0.87</v>
      </c>
      <c r="P15" s="356">
        <v>40.65</v>
      </c>
      <c r="Q15" s="17">
        <v>269.10000000000002</v>
      </c>
      <c r="R15" s="17">
        <v>61.97</v>
      </c>
      <c r="S15" s="60">
        <v>2.7</v>
      </c>
    </row>
    <row r="16" spans="1:19" ht="34.5" customHeight="1" x14ac:dyDescent="0.3">
      <c r="A16" s="142"/>
      <c r="B16" s="142"/>
      <c r="C16" s="210">
        <v>98</v>
      </c>
      <c r="D16" s="225" t="s">
        <v>20</v>
      </c>
      <c r="E16" s="261" t="s">
        <v>19</v>
      </c>
      <c r="F16" s="210">
        <v>200</v>
      </c>
      <c r="G16" s="261"/>
      <c r="H16" s="356">
        <v>0.4</v>
      </c>
      <c r="I16" s="17">
        <v>0</v>
      </c>
      <c r="J16" s="60">
        <v>27</v>
      </c>
      <c r="K16" s="382">
        <v>110</v>
      </c>
      <c r="L16" s="356">
        <v>0</v>
      </c>
      <c r="M16" s="17">
        <v>1.4</v>
      </c>
      <c r="N16" s="17">
        <v>1.4</v>
      </c>
      <c r="O16" s="60">
        <v>0.04</v>
      </c>
      <c r="P16" s="356">
        <v>12.8</v>
      </c>
      <c r="Q16" s="17">
        <v>2.2000000000000002</v>
      </c>
      <c r="R16" s="17">
        <v>1.8</v>
      </c>
      <c r="S16" s="60">
        <v>0.5</v>
      </c>
    </row>
    <row r="17" spans="1:19" ht="34.5" customHeight="1" x14ac:dyDescent="0.3">
      <c r="A17" s="142"/>
      <c r="B17" s="142"/>
      <c r="C17" s="213">
        <v>119</v>
      </c>
      <c r="D17" s="225" t="s">
        <v>15</v>
      </c>
      <c r="E17" s="261" t="s">
        <v>67</v>
      </c>
      <c r="F17" s="210">
        <v>30</v>
      </c>
      <c r="G17" s="261"/>
      <c r="H17" s="356">
        <v>2.13</v>
      </c>
      <c r="I17" s="17">
        <v>0.21</v>
      </c>
      <c r="J17" s="60">
        <v>13.26</v>
      </c>
      <c r="K17" s="382">
        <v>72</v>
      </c>
      <c r="L17" s="356">
        <v>0.03</v>
      </c>
      <c r="M17" s="17">
        <v>0</v>
      </c>
      <c r="N17" s="17">
        <v>0</v>
      </c>
      <c r="O17" s="60">
        <v>0.05</v>
      </c>
      <c r="P17" s="356">
        <v>11.1</v>
      </c>
      <c r="Q17" s="17">
        <v>65.400000000000006</v>
      </c>
      <c r="R17" s="17">
        <v>19.5</v>
      </c>
      <c r="S17" s="60">
        <v>0.84</v>
      </c>
    </row>
    <row r="18" spans="1:19" ht="34.5" customHeight="1" x14ac:dyDescent="0.3">
      <c r="A18" s="142"/>
      <c r="B18" s="142"/>
      <c r="C18" s="210">
        <v>120</v>
      </c>
      <c r="D18" s="225" t="s">
        <v>16</v>
      </c>
      <c r="E18" s="261" t="s">
        <v>22</v>
      </c>
      <c r="F18" s="210">
        <v>20</v>
      </c>
      <c r="G18" s="261"/>
      <c r="H18" s="356">
        <v>1.1399999999999999</v>
      </c>
      <c r="I18" s="17">
        <v>0.22</v>
      </c>
      <c r="J18" s="60">
        <v>7.44</v>
      </c>
      <c r="K18" s="382">
        <v>36.26</v>
      </c>
      <c r="L18" s="356">
        <v>0.02</v>
      </c>
      <c r="M18" s="17">
        <v>0.08</v>
      </c>
      <c r="N18" s="17">
        <v>0</v>
      </c>
      <c r="O18" s="60">
        <v>0.06</v>
      </c>
      <c r="P18" s="356">
        <v>6.8</v>
      </c>
      <c r="Q18" s="17">
        <v>24</v>
      </c>
      <c r="R18" s="17">
        <v>8.1999999999999993</v>
      </c>
      <c r="S18" s="60">
        <v>0.46</v>
      </c>
    </row>
    <row r="19" spans="1:19" ht="34.5" customHeight="1" x14ac:dyDescent="0.3">
      <c r="A19" s="142"/>
      <c r="B19" s="142"/>
      <c r="C19" s="332"/>
      <c r="D19" s="334"/>
      <c r="E19" s="468" t="s">
        <v>24</v>
      </c>
      <c r="F19" s="500">
        <f>SUM(F13:F18)</f>
        <v>850</v>
      </c>
      <c r="G19" s="379"/>
      <c r="H19" s="300">
        <f>SUM(H13:H18)</f>
        <v>36.770000000000003</v>
      </c>
      <c r="I19" s="15">
        <f>SUM(I13:I18)</f>
        <v>22.21</v>
      </c>
      <c r="J19" s="66">
        <f>SUM(J13:J18)</f>
        <v>111.52</v>
      </c>
      <c r="K19" s="508">
        <f>SUM(K13:K18)</f>
        <v>801.25</v>
      </c>
      <c r="L19" s="301"/>
      <c r="M19" s="19"/>
      <c r="N19" s="19"/>
      <c r="O19" s="61"/>
      <c r="P19" s="301"/>
      <c r="Q19" s="19"/>
      <c r="R19" s="19"/>
      <c r="S19" s="61"/>
    </row>
    <row r="20" spans="1:19" ht="34.5" customHeight="1" thickBot="1" x14ac:dyDescent="0.35">
      <c r="A20" s="606"/>
      <c r="B20" s="606"/>
      <c r="C20" s="516"/>
      <c r="D20" s="458"/>
      <c r="E20" s="469" t="s">
        <v>25</v>
      </c>
      <c r="F20" s="458"/>
      <c r="G20" s="492"/>
      <c r="H20" s="604"/>
      <c r="I20" s="59"/>
      <c r="J20" s="605"/>
      <c r="K20" s="509">
        <f>K19/23.5</f>
        <v>34.095744680851062</v>
      </c>
      <c r="L20" s="462"/>
      <c r="M20" s="62"/>
      <c r="N20" s="62"/>
      <c r="O20" s="63"/>
      <c r="P20" s="462"/>
      <c r="Q20" s="62"/>
      <c r="R20" s="62"/>
      <c r="S20" s="63"/>
    </row>
    <row r="21" spans="1:19" x14ac:dyDescent="0.3">
      <c r="A21" s="2"/>
      <c r="B21" s="2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</sheetData>
  <mergeCells count="2">
    <mergeCell ref="L4:O4"/>
    <mergeCell ref="P4:S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9"/>
  <sheetViews>
    <sheetView topLeftCell="B10" zoomScale="80" zoomScaleNormal="80" workbookViewId="0">
      <selection activeCell="E15" sqref="E15"/>
    </sheetView>
  </sheetViews>
  <sheetFormatPr defaultRowHeight="14.4" x14ac:dyDescent="0.3"/>
  <cols>
    <col min="1" max="1" width="20.109375" customWidth="1"/>
    <col min="2" max="2" width="13.109375" style="5" customWidth="1"/>
    <col min="3" max="3" width="15.6640625" style="5" customWidth="1"/>
    <col min="4" max="4" width="20.88671875" customWidth="1"/>
    <col min="5" max="5" width="54.332031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C2" s="7"/>
      <c r="D2" s="6" t="s">
        <v>3</v>
      </c>
      <c r="E2" s="6"/>
      <c r="F2" s="8" t="s">
        <v>2</v>
      </c>
      <c r="G2" s="181">
        <v>10</v>
      </c>
      <c r="H2" s="6"/>
      <c r="K2" s="8"/>
      <c r="L2" s="7"/>
      <c r="M2" s="1"/>
      <c r="N2" s="2"/>
    </row>
    <row r="3" spans="1:21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105"/>
      <c r="B4" s="182"/>
      <c r="C4" s="646" t="s">
        <v>45</v>
      </c>
      <c r="D4" s="202"/>
      <c r="E4" s="237"/>
      <c r="F4" s="646"/>
      <c r="G4" s="647"/>
      <c r="H4" s="383" t="s">
        <v>26</v>
      </c>
      <c r="I4" s="110"/>
      <c r="J4" s="110"/>
      <c r="K4" s="284" t="s">
        <v>27</v>
      </c>
      <c r="L4" s="1067" t="s">
        <v>28</v>
      </c>
      <c r="M4" s="1068"/>
      <c r="N4" s="1068"/>
      <c r="O4" s="1069"/>
      <c r="P4" s="1070" t="s">
        <v>29</v>
      </c>
      <c r="Q4" s="1070"/>
      <c r="R4" s="1070"/>
      <c r="S4" s="1071"/>
    </row>
    <row r="5" spans="1:21" s="20" customFormat="1" ht="28.5" customHeight="1" thickBot="1" x14ac:dyDescent="0.35">
      <c r="A5" s="113" t="s">
        <v>0</v>
      </c>
      <c r="B5" s="183"/>
      <c r="C5" s="158" t="s">
        <v>46</v>
      </c>
      <c r="D5" s="203" t="s">
        <v>47</v>
      </c>
      <c r="E5" s="165" t="s">
        <v>44</v>
      </c>
      <c r="F5" s="158" t="s">
        <v>30</v>
      </c>
      <c r="G5" s="165" t="s">
        <v>43</v>
      </c>
      <c r="H5" s="355" t="s">
        <v>31</v>
      </c>
      <c r="I5" s="118" t="s">
        <v>32</v>
      </c>
      <c r="J5" s="279" t="s">
        <v>33</v>
      </c>
      <c r="K5" s="285" t="s">
        <v>34</v>
      </c>
      <c r="L5" s="355" t="s">
        <v>35</v>
      </c>
      <c r="M5" s="118" t="s">
        <v>36</v>
      </c>
      <c r="N5" s="118" t="s">
        <v>37</v>
      </c>
      <c r="O5" s="120" t="s">
        <v>38</v>
      </c>
      <c r="P5" s="117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131" t="s">
        <v>6</v>
      </c>
      <c r="B6" s="184"/>
      <c r="C6" s="598">
        <v>134</v>
      </c>
      <c r="D6" s="322" t="s">
        <v>23</v>
      </c>
      <c r="E6" s="322" t="s">
        <v>181</v>
      </c>
      <c r="F6" s="598">
        <v>60</v>
      </c>
      <c r="G6" s="330"/>
      <c r="H6" s="385">
        <v>0.42</v>
      </c>
      <c r="I6" s="53">
        <v>4.9800000000000004</v>
      </c>
      <c r="J6" s="72">
        <v>1.02</v>
      </c>
      <c r="K6" s="329">
        <v>52.26</v>
      </c>
      <c r="L6" s="385">
        <v>0</v>
      </c>
      <c r="M6" s="53">
        <v>12</v>
      </c>
      <c r="N6" s="53">
        <v>0</v>
      </c>
      <c r="O6" s="327">
        <v>0</v>
      </c>
      <c r="P6" s="403">
        <v>30.6</v>
      </c>
      <c r="Q6" s="56">
        <v>20.399999999999999</v>
      </c>
      <c r="R6" s="56">
        <v>10.199999999999999</v>
      </c>
      <c r="S6" s="57">
        <v>0</v>
      </c>
    </row>
    <row r="7" spans="1:21" s="48" customFormat="1" ht="26.25" customHeight="1" x14ac:dyDescent="0.3">
      <c r="A7" s="147"/>
      <c r="B7" s="185"/>
      <c r="C7" s="160">
        <v>146</v>
      </c>
      <c r="D7" s="308" t="s">
        <v>10</v>
      </c>
      <c r="E7" s="308" t="s">
        <v>210</v>
      </c>
      <c r="F7" s="160">
        <v>90</v>
      </c>
      <c r="G7" s="308"/>
      <c r="H7" s="356">
        <v>19.2</v>
      </c>
      <c r="I7" s="17">
        <v>3.4</v>
      </c>
      <c r="J7" s="22">
        <v>3.1</v>
      </c>
      <c r="K7" s="286">
        <v>120.8</v>
      </c>
      <c r="L7" s="356">
        <v>0.06</v>
      </c>
      <c r="M7" s="17">
        <v>2.27</v>
      </c>
      <c r="N7" s="17">
        <v>0.01</v>
      </c>
      <c r="O7" s="60">
        <v>4.34</v>
      </c>
      <c r="P7" s="356">
        <v>36.35</v>
      </c>
      <c r="Q7" s="17">
        <v>149.9</v>
      </c>
      <c r="R7" s="17">
        <v>21.2</v>
      </c>
      <c r="S7" s="60">
        <v>0.7</v>
      </c>
    </row>
    <row r="8" spans="1:21" s="48" customFormat="1" ht="36" customHeight="1" x14ac:dyDescent="0.3">
      <c r="A8" s="147"/>
      <c r="B8" s="185"/>
      <c r="C8" s="201">
        <v>226</v>
      </c>
      <c r="D8" s="225" t="s">
        <v>78</v>
      </c>
      <c r="E8" s="362" t="s">
        <v>173</v>
      </c>
      <c r="F8" s="534">
        <v>150</v>
      </c>
      <c r="G8" s="210"/>
      <c r="H8" s="356">
        <v>3.3</v>
      </c>
      <c r="I8" s="17">
        <v>3.9</v>
      </c>
      <c r="J8" s="22">
        <v>25.6</v>
      </c>
      <c r="K8" s="286">
        <v>151.35</v>
      </c>
      <c r="L8" s="356">
        <v>0.15</v>
      </c>
      <c r="M8" s="17">
        <v>21</v>
      </c>
      <c r="N8" s="17">
        <v>0</v>
      </c>
      <c r="O8" s="60">
        <v>1.1399999999999999</v>
      </c>
      <c r="P8" s="356">
        <v>14.01</v>
      </c>
      <c r="Q8" s="17">
        <v>78.63</v>
      </c>
      <c r="R8" s="17">
        <v>29.37</v>
      </c>
      <c r="S8" s="60">
        <v>1.32</v>
      </c>
    </row>
    <row r="9" spans="1:21" s="48" customFormat="1" ht="46.8" x14ac:dyDescent="0.3">
      <c r="A9" s="147"/>
      <c r="B9" s="185"/>
      <c r="C9" s="201">
        <v>219</v>
      </c>
      <c r="D9" s="225" t="s">
        <v>20</v>
      </c>
      <c r="E9" s="362" t="s">
        <v>171</v>
      </c>
      <c r="F9" s="534">
        <v>200</v>
      </c>
      <c r="G9" s="225"/>
      <c r="H9" s="356">
        <v>0.26</v>
      </c>
      <c r="I9" s="17">
        <v>0</v>
      </c>
      <c r="J9" s="60">
        <v>15.76</v>
      </c>
      <c r="K9" s="382">
        <v>62</v>
      </c>
      <c r="L9" s="419">
        <v>0</v>
      </c>
      <c r="M9" s="24">
        <v>4.4000000000000004</v>
      </c>
      <c r="N9" s="24">
        <v>0</v>
      </c>
      <c r="O9" s="69">
        <v>0.32</v>
      </c>
      <c r="P9" s="419">
        <v>0.4</v>
      </c>
      <c r="Q9" s="24">
        <v>0</v>
      </c>
      <c r="R9" s="24">
        <v>0</v>
      </c>
      <c r="S9" s="69">
        <v>0.04</v>
      </c>
    </row>
    <row r="10" spans="1:21" s="48" customFormat="1" ht="26.25" customHeight="1" x14ac:dyDescent="0.3">
      <c r="A10" s="147"/>
      <c r="B10" s="185"/>
      <c r="C10" s="161">
        <v>119</v>
      </c>
      <c r="D10" s="225" t="s">
        <v>15</v>
      </c>
      <c r="E10" s="226" t="s">
        <v>67</v>
      </c>
      <c r="F10" s="201">
        <v>30</v>
      </c>
      <c r="G10" s="350"/>
      <c r="H10" s="356">
        <v>2.13</v>
      </c>
      <c r="I10" s="17">
        <v>0.21</v>
      </c>
      <c r="J10" s="22">
        <v>13.26</v>
      </c>
      <c r="K10" s="287">
        <v>72</v>
      </c>
      <c r="L10" s="356">
        <v>0.03</v>
      </c>
      <c r="M10" s="17">
        <v>0</v>
      </c>
      <c r="N10" s="17">
        <v>0</v>
      </c>
      <c r="O10" s="60">
        <v>0.05</v>
      </c>
      <c r="P10" s="356">
        <v>11.1</v>
      </c>
      <c r="Q10" s="17">
        <v>65.400000000000006</v>
      </c>
      <c r="R10" s="17">
        <v>19.5</v>
      </c>
      <c r="S10" s="60">
        <v>0.84</v>
      </c>
      <c r="T10" s="49"/>
      <c r="U10" s="50"/>
    </row>
    <row r="11" spans="1:21" s="48" customFormat="1" ht="23.25" customHeight="1" x14ac:dyDescent="0.3">
      <c r="A11" s="147"/>
      <c r="B11" s="185"/>
      <c r="C11" s="201">
        <v>120</v>
      </c>
      <c r="D11" s="225" t="s">
        <v>16</v>
      </c>
      <c r="E11" s="225" t="s">
        <v>14</v>
      </c>
      <c r="F11" s="201">
        <v>20</v>
      </c>
      <c r="G11" s="350"/>
      <c r="H11" s="356">
        <v>1.1399999999999999</v>
      </c>
      <c r="I11" s="17">
        <v>0.22</v>
      </c>
      <c r="J11" s="22">
        <v>7.44</v>
      </c>
      <c r="K11" s="287">
        <v>36.26</v>
      </c>
      <c r="L11" s="356">
        <v>0.02</v>
      </c>
      <c r="M11" s="17">
        <v>0.08</v>
      </c>
      <c r="N11" s="17">
        <v>0</v>
      </c>
      <c r="O11" s="60">
        <v>0.06</v>
      </c>
      <c r="P11" s="356">
        <v>6.8</v>
      </c>
      <c r="Q11" s="17">
        <v>24</v>
      </c>
      <c r="R11" s="17">
        <v>8.1999999999999993</v>
      </c>
      <c r="S11" s="60">
        <v>0.46</v>
      </c>
    </row>
    <row r="12" spans="1:21" s="48" customFormat="1" ht="23.25" customHeight="1" x14ac:dyDescent="0.3">
      <c r="A12" s="147"/>
      <c r="B12" s="185"/>
      <c r="C12" s="160"/>
      <c r="D12" s="308"/>
      <c r="E12" s="488" t="s">
        <v>24</v>
      </c>
      <c r="F12" s="633">
        <f>SUM(F6:F11)</f>
        <v>550</v>
      </c>
      <c r="G12" s="211"/>
      <c r="H12" s="304">
        <f t="shared" ref="H12:S12" si="0">SUM(H6:H11)</f>
        <v>26.450000000000003</v>
      </c>
      <c r="I12" s="46">
        <f t="shared" si="0"/>
        <v>12.710000000000003</v>
      </c>
      <c r="J12" s="406">
        <f t="shared" si="0"/>
        <v>66.180000000000007</v>
      </c>
      <c r="K12" s="408">
        <f>SUM(K6:K11)</f>
        <v>494.66999999999996</v>
      </c>
      <c r="L12" s="304">
        <f t="shared" si="0"/>
        <v>0.26</v>
      </c>
      <c r="M12" s="46">
        <f t="shared" si="0"/>
        <v>39.749999999999993</v>
      </c>
      <c r="N12" s="46">
        <f t="shared" si="0"/>
        <v>0.01</v>
      </c>
      <c r="O12" s="104">
        <f t="shared" si="0"/>
        <v>5.9099999999999993</v>
      </c>
      <c r="P12" s="304">
        <f t="shared" si="0"/>
        <v>99.26</v>
      </c>
      <c r="Q12" s="46">
        <f t="shared" si="0"/>
        <v>338.33000000000004</v>
      </c>
      <c r="R12" s="46">
        <f t="shared" si="0"/>
        <v>88.47</v>
      </c>
      <c r="S12" s="104">
        <f t="shared" si="0"/>
        <v>3.36</v>
      </c>
    </row>
    <row r="13" spans="1:21" s="48" customFormat="1" ht="23.25" customHeight="1" thickBot="1" x14ac:dyDescent="0.35">
      <c r="A13" s="147"/>
      <c r="B13" s="644"/>
      <c r="C13" s="386"/>
      <c r="D13" s="208"/>
      <c r="E13" s="688" t="s">
        <v>25</v>
      </c>
      <c r="F13" s="386"/>
      <c r="G13" s="216"/>
      <c r="H13" s="306"/>
      <c r="I13" s="153"/>
      <c r="J13" s="283"/>
      <c r="K13" s="658">
        <f>K12/23.5</f>
        <v>21.049787234042551</v>
      </c>
      <c r="L13" s="306"/>
      <c r="M13" s="153"/>
      <c r="N13" s="153"/>
      <c r="O13" s="155"/>
      <c r="P13" s="306"/>
      <c r="Q13" s="153"/>
      <c r="R13" s="153"/>
      <c r="S13" s="155"/>
    </row>
    <row r="14" spans="1:21" s="20" customFormat="1" ht="33.75" customHeight="1" x14ac:dyDescent="0.3">
      <c r="A14" s="686" t="s">
        <v>7</v>
      </c>
      <c r="B14" s="684"/>
      <c r="C14" s="687">
        <v>24</v>
      </c>
      <c r="D14" s="416" t="s">
        <v>8</v>
      </c>
      <c r="E14" s="416" t="s">
        <v>218</v>
      </c>
      <c r="F14" s="476">
        <v>150</v>
      </c>
      <c r="G14" s="915"/>
      <c r="H14" s="403">
        <v>0.6</v>
      </c>
      <c r="I14" s="56">
        <v>0</v>
      </c>
      <c r="J14" s="57">
        <v>16.95</v>
      </c>
      <c r="K14" s="504">
        <v>69</v>
      </c>
      <c r="L14" s="403">
        <v>0.01</v>
      </c>
      <c r="M14" s="56">
        <v>19.5</v>
      </c>
      <c r="N14" s="56">
        <v>0.04</v>
      </c>
      <c r="O14" s="64">
        <v>0</v>
      </c>
      <c r="P14" s="403">
        <v>24</v>
      </c>
      <c r="Q14" s="56">
        <v>16.5</v>
      </c>
      <c r="R14" s="56">
        <v>13.5</v>
      </c>
      <c r="S14" s="57">
        <v>3.3</v>
      </c>
    </row>
    <row r="15" spans="1:21" s="20" customFormat="1" ht="33.75" customHeight="1" x14ac:dyDescent="0.3">
      <c r="A15" s="140"/>
      <c r="B15" s="685"/>
      <c r="C15" s="194">
        <v>31</v>
      </c>
      <c r="D15" s="373" t="s">
        <v>9</v>
      </c>
      <c r="E15" s="487" t="s">
        <v>105</v>
      </c>
      <c r="F15" s="430">
        <v>200</v>
      </c>
      <c r="G15" s="250"/>
      <c r="H15" s="357">
        <v>6.2</v>
      </c>
      <c r="I15" s="13">
        <v>7.2</v>
      </c>
      <c r="J15" s="65">
        <v>9.1999999999999993</v>
      </c>
      <c r="K15" s="161">
        <v>127.8</v>
      </c>
      <c r="L15" s="357">
        <v>0.04</v>
      </c>
      <c r="M15" s="13">
        <v>9.92</v>
      </c>
      <c r="N15" s="13">
        <v>0</v>
      </c>
      <c r="O15" s="27">
        <v>1.1000000000000001</v>
      </c>
      <c r="P15" s="357">
        <v>51</v>
      </c>
      <c r="Q15" s="13">
        <v>61.2</v>
      </c>
      <c r="R15" s="13">
        <v>22.8</v>
      </c>
      <c r="S15" s="65">
        <v>1</v>
      </c>
    </row>
    <row r="16" spans="1:21" s="20" customFormat="1" ht="33.75" customHeight="1" x14ac:dyDescent="0.3">
      <c r="A16" s="762"/>
      <c r="B16" s="783" t="s">
        <v>98</v>
      </c>
      <c r="C16" s="172">
        <v>193</v>
      </c>
      <c r="D16" s="351" t="s">
        <v>10</v>
      </c>
      <c r="E16" s="763" t="s">
        <v>107</v>
      </c>
      <c r="F16" s="784">
        <v>90</v>
      </c>
      <c r="G16" s="280"/>
      <c r="H16" s="368">
        <v>15.3</v>
      </c>
      <c r="I16" s="79">
        <v>14.85</v>
      </c>
      <c r="J16" s="126">
        <v>7.56</v>
      </c>
      <c r="K16" s="564">
        <v>224.91</v>
      </c>
      <c r="L16" s="368">
        <v>0.38</v>
      </c>
      <c r="M16" s="79">
        <v>0.09</v>
      </c>
      <c r="N16" s="79">
        <v>0</v>
      </c>
      <c r="O16" s="80">
        <v>0.22</v>
      </c>
      <c r="P16" s="368">
        <v>27.09</v>
      </c>
      <c r="Q16" s="79">
        <v>58.77</v>
      </c>
      <c r="R16" s="79">
        <v>12.43</v>
      </c>
      <c r="S16" s="126">
        <v>0.8</v>
      </c>
    </row>
    <row r="17" spans="1:19" s="20" customFormat="1" ht="33.75" customHeight="1" x14ac:dyDescent="0.3">
      <c r="A17" s="769"/>
      <c r="B17" s="785" t="s">
        <v>100</v>
      </c>
      <c r="C17" s="786">
        <v>126</v>
      </c>
      <c r="D17" s="352" t="s">
        <v>10</v>
      </c>
      <c r="E17" s="770" t="s">
        <v>200</v>
      </c>
      <c r="F17" s="787">
        <v>90</v>
      </c>
      <c r="G17" s="281"/>
      <c r="H17" s="727">
        <v>16.649999999999999</v>
      </c>
      <c r="I17" s="133">
        <v>8.01</v>
      </c>
      <c r="J17" s="728">
        <v>4.8600000000000003</v>
      </c>
      <c r="K17" s="1011">
        <v>168.75</v>
      </c>
      <c r="L17" s="727">
        <v>0.15</v>
      </c>
      <c r="M17" s="133">
        <v>2</v>
      </c>
      <c r="N17" s="133">
        <v>1.89</v>
      </c>
      <c r="O17" s="134">
        <v>1.1000000000000001</v>
      </c>
      <c r="P17" s="727">
        <v>41.45</v>
      </c>
      <c r="Q17" s="133">
        <v>314</v>
      </c>
      <c r="R17" s="133">
        <v>51.28</v>
      </c>
      <c r="S17" s="728">
        <v>3.77</v>
      </c>
    </row>
    <row r="18" spans="1:19" s="20" customFormat="1" ht="51" customHeight="1" x14ac:dyDescent="0.3">
      <c r="A18" s="762"/>
      <c r="B18" s="783" t="s">
        <v>98</v>
      </c>
      <c r="C18" s="172">
        <v>217</v>
      </c>
      <c r="D18" s="351" t="s">
        <v>78</v>
      </c>
      <c r="E18" s="615" t="s">
        <v>185</v>
      </c>
      <c r="F18" s="247">
        <v>150</v>
      </c>
      <c r="G18" s="280"/>
      <c r="H18" s="764">
        <v>3.84</v>
      </c>
      <c r="I18" s="765">
        <v>10.56</v>
      </c>
      <c r="J18" s="766">
        <v>20.92</v>
      </c>
      <c r="K18" s="767">
        <v>195</v>
      </c>
      <c r="L18" s="764">
        <v>0.15</v>
      </c>
      <c r="M18" s="765">
        <v>22.81</v>
      </c>
      <c r="N18" s="765">
        <v>0</v>
      </c>
      <c r="O18" s="831">
        <v>0.4</v>
      </c>
      <c r="P18" s="764">
        <v>39.1</v>
      </c>
      <c r="Q18" s="765">
        <v>69.849999999999994</v>
      </c>
      <c r="R18" s="765">
        <v>40.56</v>
      </c>
      <c r="S18" s="766">
        <v>1.57</v>
      </c>
    </row>
    <row r="19" spans="1:19" s="20" customFormat="1" ht="51" customHeight="1" x14ac:dyDescent="0.3">
      <c r="A19" s="769"/>
      <c r="B19" s="785" t="s">
        <v>100</v>
      </c>
      <c r="C19" s="786">
        <v>22</v>
      </c>
      <c r="D19" s="352" t="s">
        <v>78</v>
      </c>
      <c r="E19" s="480" t="s">
        <v>207</v>
      </c>
      <c r="F19" s="248">
        <v>150</v>
      </c>
      <c r="G19" s="281"/>
      <c r="H19" s="567">
        <v>2.4</v>
      </c>
      <c r="I19" s="83">
        <v>6.9</v>
      </c>
      <c r="J19" s="127">
        <v>14.1</v>
      </c>
      <c r="K19" s="565">
        <v>128.85</v>
      </c>
      <c r="L19" s="567">
        <v>0.09</v>
      </c>
      <c r="M19" s="83">
        <v>21.27</v>
      </c>
      <c r="N19" s="83">
        <v>0</v>
      </c>
      <c r="O19" s="84">
        <v>1.05</v>
      </c>
      <c r="P19" s="567">
        <v>47.32</v>
      </c>
      <c r="Q19" s="83">
        <v>66.88</v>
      </c>
      <c r="R19" s="83">
        <v>29.41</v>
      </c>
      <c r="S19" s="127">
        <v>1.08</v>
      </c>
    </row>
    <row r="20" spans="1:19" s="20" customFormat="1" ht="43.5" customHeight="1" x14ac:dyDescent="0.3">
      <c r="A20" s="149"/>
      <c r="B20" s="193"/>
      <c r="C20" s="406">
        <v>104</v>
      </c>
      <c r="D20" s="308" t="s">
        <v>20</v>
      </c>
      <c r="E20" s="481" t="s">
        <v>106</v>
      </c>
      <c r="F20" s="431">
        <v>200</v>
      </c>
      <c r="G20" s="251"/>
      <c r="H20" s="419">
        <v>0</v>
      </c>
      <c r="I20" s="24">
        <v>0</v>
      </c>
      <c r="J20" s="69">
        <v>19.2</v>
      </c>
      <c r="K20" s="418">
        <v>76.8</v>
      </c>
      <c r="L20" s="419">
        <v>0.16</v>
      </c>
      <c r="M20" s="24">
        <v>9.16</v>
      </c>
      <c r="N20" s="24">
        <v>0.12</v>
      </c>
      <c r="O20" s="25">
        <v>0.8</v>
      </c>
      <c r="P20" s="419">
        <v>0.76</v>
      </c>
      <c r="Q20" s="24">
        <v>0</v>
      </c>
      <c r="R20" s="24">
        <v>0</v>
      </c>
      <c r="S20" s="69">
        <v>0</v>
      </c>
    </row>
    <row r="21" spans="1:19" s="20" customFormat="1" ht="33.75" customHeight="1" x14ac:dyDescent="0.3">
      <c r="A21" s="149"/>
      <c r="B21" s="193"/>
      <c r="C21" s="136">
        <v>119</v>
      </c>
      <c r="D21" s="308" t="s">
        <v>15</v>
      </c>
      <c r="E21" s="227" t="s">
        <v>67</v>
      </c>
      <c r="F21" s="160">
        <v>45</v>
      </c>
      <c r="G21" s="251"/>
      <c r="H21" s="419">
        <v>3.19</v>
      </c>
      <c r="I21" s="24">
        <v>0.31</v>
      </c>
      <c r="J21" s="69">
        <v>19.89</v>
      </c>
      <c r="K21" s="418">
        <v>108</v>
      </c>
      <c r="L21" s="419">
        <v>0.05</v>
      </c>
      <c r="M21" s="24">
        <v>0</v>
      </c>
      <c r="N21" s="24">
        <v>0</v>
      </c>
      <c r="O21" s="25">
        <v>0.08</v>
      </c>
      <c r="P21" s="419">
        <v>16.649999999999999</v>
      </c>
      <c r="Q21" s="24">
        <v>98.1</v>
      </c>
      <c r="R21" s="24">
        <v>29.25</v>
      </c>
      <c r="S21" s="69">
        <v>1.26</v>
      </c>
    </row>
    <row r="22" spans="1:19" s="20" customFormat="1" ht="33.75" customHeight="1" x14ac:dyDescent="0.3">
      <c r="A22" s="149"/>
      <c r="B22" s="193"/>
      <c r="C22" s="406">
        <v>120</v>
      </c>
      <c r="D22" s="308" t="s">
        <v>16</v>
      </c>
      <c r="E22" s="227" t="s">
        <v>55</v>
      </c>
      <c r="F22" s="160">
        <v>25</v>
      </c>
      <c r="G22" s="251"/>
      <c r="H22" s="419">
        <v>1.42</v>
      </c>
      <c r="I22" s="24">
        <v>0.27</v>
      </c>
      <c r="J22" s="69">
        <v>9.3000000000000007</v>
      </c>
      <c r="K22" s="418">
        <v>45.32</v>
      </c>
      <c r="L22" s="419">
        <v>0.02</v>
      </c>
      <c r="M22" s="24">
        <v>0.1</v>
      </c>
      <c r="N22" s="24">
        <v>0</v>
      </c>
      <c r="O22" s="25">
        <v>7.0000000000000007E-2</v>
      </c>
      <c r="P22" s="419">
        <v>8.5</v>
      </c>
      <c r="Q22" s="24">
        <v>30</v>
      </c>
      <c r="R22" s="24">
        <v>10.25</v>
      </c>
      <c r="S22" s="69">
        <v>0.56999999999999995</v>
      </c>
    </row>
    <row r="23" spans="1:19" s="20" customFormat="1" ht="33.75" customHeight="1" x14ac:dyDescent="0.3">
      <c r="A23" s="762"/>
      <c r="B23" s="783" t="s">
        <v>98</v>
      </c>
      <c r="C23" s="172"/>
      <c r="D23" s="351"/>
      <c r="E23" s="482" t="s">
        <v>24</v>
      </c>
      <c r="F23" s="247">
        <f>F14+F16+F15+F18+F20+F21+F22</f>
        <v>860</v>
      </c>
      <c r="G23" s="280"/>
      <c r="H23" s="302">
        <f t="shared" ref="H23:S23" si="1">H14+H16+H15+H18+H20+H21+H22</f>
        <v>30.550000000000004</v>
      </c>
      <c r="I23" s="26">
        <f t="shared" si="1"/>
        <v>33.190000000000005</v>
      </c>
      <c r="J23" s="98">
        <f t="shared" si="1"/>
        <v>103.02</v>
      </c>
      <c r="K23" s="247">
        <f t="shared" si="1"/>
        <v>846.83</v>
      </c>
      <c r="L23" s="302">
        <f t="shared" si="1"/>
        <v>0.81</v>
      </c>
      <c r="M23" s="26">
        <f t="shared" si="1"/>
        <v>61.579999999999991</v>
      </c>
      <c r="N23" s="26">
        <f t="shared" si="1"/>
        <v>0.16</v>
      </c>
      <c r="O23" s="172">
        <f t="shared" si="1"/>
        <v>2.6700000000000004</v>
      </c>
      <c r="P23" s="302">
        <f t="shared" si="1"/>
        <v>167.1</v>
      </c>
      <c r="Q23" s="26">
        <f t="shared" si="1"/>
        <v>334.42</v>
      </c>
      <c r="R23" s="26">
        <f t="shared" si="1"/>
        <v>128.79000000000002</v>
      </c>
      <c r="S23" s="98">
        <f t="shared" si="1"/>
        <v>8.5</v>
      </c>
    </row>
    <row r="24" spans="1:19" s="20" customFormat="1" ht="33.75" customHeight="1" x14ac:dyDescent="0.3">
      <c r="A24" s="769"/>
      <c r="B24" s="785" t="s">
        <v>100</v>
      </c>
      <c r="C24" s="791"/>
      <c r="D24" s="761"/>
      <c r="E24" s="483" t="s">
        <v>24</v>
      </c>
      <c r="F24" s="792">
        <f>F14+F15+F17+F19+F20+F21+F22</f>
        <v>860</v>
      </c>
      <c r="G24" s="455"/>
      <c r="H24" s="798">
        <f t="shared" ref="H24:S24" si="2">H14+H15+H17+H19+H20+H21+H22</f>
        <v>30.46</v>
      </c>
      <c r="I24" s="771">
        <f t="shared" si="2"/>
        <v>22.689999999999998</v>
      </c>
      <c r="J24" s="799">
        <f t="shared" si="2"/>
        <v>93.5</v>
      </c>
      <c r="K24" s="792">
        <f t="shared" si="2"/>
        <v>724.52</v>
      </c>
      <c r="L24" s="798">
        <f t="shared" si="2"/>
        <v>0.52000000000000013</v>
      </c>
      <c r="M24" s="771">
        <f t="shared" si="2"/>
        <v>61.949999999999996</v>
      </c>
      <c r="N24" s="771">
        <f t="shared" si="2"/>
        <v>2.0499999999999998</v>
      </c>
      <c r="O24" s="797">
        <f t="shared" si="2"/>
        <v>4.2</v>
      </c>
      <c r="P24" s="798">
        <f t="shared" si="2"/>
        <v>189.68</v>
      </c>
      <c r="Q24" s="771">
        <f t="shared" si="2"/>
        <v>586.67999999999995</v>
      </c>
      <c r="R24" s="771">
        <f t="shared" si="2"/>
        <v>156.49</v>
      </c>
      <c r="S24" s="799">
        <f t="shared" si="2"/>
        <v>10.98</v>
      </c>
    </row>
    <row r="25" spans="1:19" s="20" customFormat="1" ht="33.75" customHeight="1" thickBot="1" x14ac:dyDescent="0.35">
      <c r="A25" s="762"/>
      <c r="B25" s="788" t="s">
        <v>98</v>
      </c>
      <c r="C25" s="789"/>
      <c r="D25" s="628"/>
      <c r="E25" s="790" t="s">
        <v>25</v>
      </c>
      <c r="F25" s="775"/>
      <c r="G25" s="838"/>
      <c r="H25" s="302"/>
      <c r="I25" s="26"/>
      <c r="J25" s="98"/>
      <c r="K25" s="1015">
        <f>K23/23.5</f>
        <v>36.035319148936175</v>
      </c>
      <c r="L25" s="302"/>
      <c r="M25" s="26"/>
      <c r="N25" s="26"/>
      <c r="O25" s="172"/>
      <c r="P25" s="302"/>
      <c r="Q25" s="26"/>
      <c r="R25" s="26"/>
      <c r="S25" s="98"/>
    </row>
    <row r="26" spans="1:19" s="20" customFormat="1" ht="33.75" customHeight="1" thickBot="1" x14ac:dyDescent="0.35">
      <c r="A26" s="777"/>
      <c r="B26" s="793" t="s">
        <v>100</v>
      </c>
      <c r="C26" s="794"/>
      <c r="D26" s="348"/>
      <c r="E26" s="485" t="s">
        <v>25</v>
      </c>
      <c r="F26" s="249"/>
      <c r="G26" s="296"/>
      <c r="H26" s="736"/>
      <c r="I26" s="737"/>
      <c r="J26" s="738"/>
      <c r="K26" s="827">
        <f>K24/23.5</f>
        <v>30.830638297872341</v>
      </c>
      <c r="L26" s="736"/>
      <c r="M26" s="737"/>
      <c r="N26" s="737"/>
      <c r="O26" s="795"/>
      <c r="P26" s="736"/>
      <c r="Q26" s="737"/>
      <c r="R26" s="737"/>
      <c r="S26" s="738"/>
    </row>
    <row r="27" spans="1:19" x14ac:dyDescent="0.3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19" ht="18" x14ac:dyDescent="0.3">
      <c r="A28" s="643"/>
      <c r="B28" s="427"/>
      <c r="C28" s="424"/>
      <c r="D28" s="318"/>
      <c r="E28" s="30"/>
      <c r="F28" s="31"/>
      <c r="G28" s="11"/>
      <c r="H28" s="9"/>
      <c r="I28" s="11"/>
      <c r="J28" s="11"/>
    </row>
    <row r="29" spans="1:19" ht="18" x14ac:dyDescent="0.3">
      <c r="A29" s="643"/>
      <c r="B29" s="427"/>
      <c r="C29" s="424"/>
      <c r="D29" s="424"/>
      <c r="E29" s="30"/>
      <c r="F29" s="31"/>
      <c r="G29" s="11"/>
      <c r="H29" s="11"/>
      <c r="I29" s="11"/>
      <c r="J29" s="11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ht="18" x14ac:dyDescent="0.3">
      <c r="D31" s="11"/>
      <c r="E31" s="30"/>
      <c r="F31" s="31"/>
      <c r="G31" s="11"/>
      <c r="H31" s="11"/>
      <c r="I31" s="11"/>
      <c r="J31" s="11"/>
    </row>
    <row r="32" spans="1:19" ht="18" x14ac:dyDescent="0.3">
      <c r="D32" s="11"/>
      <c r="E32" s="30"/>
      <c r="F32" s="3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1"/>
  <sheetViews>
    <sheetView zoomScale="60" zoomScaleNormal="60" workbookViewId="0">
      <selection activeCell="E6" sqref="E6"/>
    </sheetView>
  </sheetViews>
  <sheetFormatPr defaultRowHeight="14.4" x14ac:dyDescent="0.3"/>
  <cols>
    <col min="1" max="1" width="16.88671875" customWidth="1"/>
    <col min="2" max="2" width="16.88671875" style="5" customWidth="1"/>
    <col min="3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181">
        <v>11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137"/>
      <c r="B4" s="191"/>
      <c r="C4" s="106" t="s">
        <v>45</v>
      </c>
      <c r="D4" s="107"/>
      <c r="E4" s="108"/>
      <c r="F4" s="109"/>
      <c r="G4" s="106"/>
      <c r="H4" s="110" t="s">
        <v>26</v>
      </c>
      <c r="I4" s="110"/>
      <c r="J4" s="111"/>
      <c r="K4" s="112" t="s">
        <v>27</v>
      </c>
      <c r="L4" s="1074" t="s">
        <v>28</v>
      </c>
      <c r="M4" s="1068"/>
      <c r="N4" s="1068"/>
      <c r="O4" s="1075"/>
      <c r="P4" s="1074" t="s">
        <v>29</v>
      </c>
      <c r="Q4" s="1070"/>
      <c r="R4" s="1070"/>
      <c r="S4" s="1071"/>
    </row>
    <row r="5" spans="1:21" s="20" customFormat="1" ht="28.5" customHeight="1" thickBot="1" x14ac:dyDescent="0.35">
      <c r="A5" s="138" t="s">
        <v>0</v>
      </c>
      <c r="B5" s="192"/>
      <c r="C5" s="114" t="s">
        <v>46</v>
      </c>
      <c r="D5" s="115" t="s">
        <v>47</v>
      </c>
      <c r="E5" s="116" t="s">
        <v>44</v>
      </c>
      <c r="F5" s="116" t="s">
        <v>30</v>
      </c>
      <c r="G5" s="114" t="s">
        <v>43</v>
      </c>
      <c r="H5" s="117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695" t="s">
        <v>39</v>
      </c>
      <c r="Q5" s="695" t="s">
        <v>40</v>
      </c>
      <c r="R5" s="695" t="s">
        <v>41</v>
      </c>
      <c r="S5" s="696" t="s">
        <v>42</v>
      </c>
    </row>
    <row r="6" spans="1:21" s="20" customFormat="1" ht="26.4" customHeight="1" x14ac:dyDescent="0.3">
      <c r="A6" s="139" t="s">
        <v>6</v>
      </c>
      <c r="B6" s="184"/>
      <c r="C6" s="201">
        <v>24</v>
      </c>
      <c r="D6" s="416" t="s">
        <v>8</v>
      </c>
      <c r="E6" s="370" t="s">
        <v>218</v>
      </c>
      <c r="F6" s="215">
        <v>150</v>
      </c>
      <c r="G6" s="370"/>
      <c r="H6" s="403">
        <v>0.6</v>
      </c>
      <c r="I6" s="56">
        <v>0</v>
      </c>
      <c r="J6" s="57">
        <v>16.95</v>
      </c>
      <c r="K6" s="541">
        <v>69</v>
      </c>
      <c r="L6" s="403">
        <v>0.01</v>
      </c>
      <c r="M6" s="56">
        <v>19.5</v>
      </c>
      <c r="N6" s="56">
        <v>0.04</v>
      </c>
      <c r="O6" s="64">
        <v>0</v>
      </c>
      <c r="P6" s="403">
        <v>24</v>
      </c>
      <c r="Q6" s="56">
        <v>16.5</v>
      </c>
      <c r="R6" s="56">
        <v>13.5</v>
      </c>
      <c r="S6" s="57">
        <v>3.3</v>
      </c>
    </row>
    <row r="7" spans="1:21" s="48" customFormat="1" ht="26.4" customHeight="1" x14ac:dyDescent="0.3">
      <c r="A7" s="140"/>
      <c r="B7" s="185"/>
      <c r="C7" s="160">
        <v>67</v>
      </c>
      <c r="D7" s="308" t="s">
        <v>76</v>
      </c>
      <c r="E7" s="310" t="s">
        <v>110</v>
      </c>
      <c r="F7" s="211">
        <v>150</v>
      </c>
      <c r="G7" s="310"/>
      <c r="H7" s="419">
        <v>18.75</v>
      </c>
      <c r="I7" s="24">
        <v>19.5</v>
      </c>
      <c r="J7" s="69">
        <v>2.7</v>
      </c>
      <c r="K7" s="289">
        <v>261.45</v>
      </c>
      <c r="L7" s="419">
        <v>7.0000000000000007E-2</v>
      </c>
      <c r="M7" s="24">
        <v>0.61</v>
      </c>
      <c r="N7" s="24">
        <v>0.34</v>
      </c>
      <c r="O7" s="25">
        <v>2.25</v>
      </c>
      <c r="P7" s="419">
        <v>268.68</v>
      </c>
      <c r="Q7" s="24">
        <v>323.68</v>
      </c>
      <c r="R7" s="24">
        <v>23.86</v>
      </c>
      <c r="S7" s="69">
        <v>2.74</v>
      </c>
    </row>
    <row r="8" spans="1:21" s="48" customFormat="1" ht="40.5" customHeight="1" x14ac:dyDescent="0.3">
      <c r="A8" s="140"/>
      <c r="B8" s="185"/>
      <c r="C8" s="201">
        <v>115</v>
      </c>
      <c r="D8" s="225" t="s">
        <v>53</v>
      </c>
      <c r="E8" s="269" t="s">
        <v>52</v>
      </c>
      <c r="F8" s="411">
        <v>200</v>
      </c>
      <c r="G8" s="201"/>
      <c r="H8" s="419">
        <v>6.6</v>
      </c>
      <c r="I8" s="24">
        <v>5.0999999999999996</v>
      </c>
      <c r="J8" s="69">
        <v>18.600000000000001</v>
      </c>
      <c r="K8" s="289">
        <v>148.4</v>
      </c>
      <c r="L8" s="419">
        <v>0.06</v>
      </c>
      <c r="M8" s="24">
        <v>2.6</v>
      </c>
      <c r="N8" s="24">
        <v>2.5999999999999999E-2</v>
      </c>
      <c r="O8" s="25">
        <v>0.02</v>
      </c>
      <c r="P8" s="419">
        <v>226.5</v>
      </c>
      <c r="Q8" s="24">
        <v>187.22</v>
      </c>
      <c r="R8" s="24">
        <v>40.36</v>
      </c>
      <c r="S8" s="69">
        <v>0.98</v>
      </c>
    </row>
    <row r="9" spans="1:21" s="48" customFormat="1" ht="26.25" customHeight="1" x14ac:dyDescent="0.3">
      <c r="A9" s="140"/>
      <c r="B9" s="185"/>
      <c r="C9" s="159">
        <v>121</v>
      </c>
      <c r="D9" s="362" t="s">
        <v>59</v>
      </c>
      <c r="E9" s="363" t="s">
        <v>59</v>
      </c>
      <c r="F9" s="272">
        <v>30</v>
      </c>
      <c r="G9" s="201"/>
      <c r="H9" s="356">
        <v>2.16</v>
      </c>
      <c r="I9" s="17">
        <v>0.81</v>
      </c>
      <c r="J9" s="60">
        <v>14.73</v>
      </c>
      <c r="K9" s="286">
        <v>75.66</v>
      </c>
      <c r="L9" s="356">
        <v>0.04</v>
      </c>
      <c r="M9" s="17">
        <v>0</v>
      </c>
      <c r="N9" s="17">
        <v>0</v>
      </c>
      <c r="O9" s="22">
        <v>0.51</v>
      </c>
      <c r="P9" s="356">
        <v>7.5</v>
      </c>
      <c r="Q9" s="17">
        <v>24.6</v>
      </c>
      <c r="R9" s="17">
        <v>9.9</v>
      </c>
      <c r="S9" s="60">
        <v>0.45</v>
      </c>
      <c r="T9" s="49"/>
      <c r="U9" s="50"/>
    </row>
    <row r="10" spans="1:21" s="48" customFormat="1" ht="23.25" customHeight="1" x14ac:dyDescent="0.3">
      <c r="A10" s="140"/>
      <c r="B10" s="185"/>
      <c r="C10" s="201">
        <v>120</v>
      </c>
      <c r="D10" s="225" t="s">
        <v>16</v>
      </c>
      <c r="E10" s="261" t="s">
        <v>22</v>
      </c>
      <c r="F10" s="210">
        <v>20</v>
      </c>
      <c r="G10" s="261"/>
      <c r="H10" s="692">
        <v>1.1399999999999999</v>
      </c>
      <c r="I10" s="18">
        <v>0.22</v>
      </c>
      <c r="J10" s="693">
        <v>7.44</v>
      </c>
      <c r="K10" s="287">
        <v>36.26</v>
      </c>
      <c r="L10" s="356">
        <v>0.02</v>
      </c>
      <c r="M10" s="17">
        <v>0.08</v>
      </c>
      <c r="N10" s="17">
        <v>0</v>
      </c>
      <c r="O10" s="22">
        <v>0.06</v>
      </c>
      <c r="P10" s="356">
        <v>6.8</v>
      </c>
      <c r="Q10" s="17">
        <v>24</v>
      </c>
      <c r="R10" s="17">
        <v>8.1999999999999993</v>
      </c>
      <c r="S10" s="60">
        <v>0.46</v>
      </c>
    </row>
    <row r="11" spans="1:21" s="48" customFormat="1" ht="23.25" customHeight="1" x14ac:dyDescent="0.3">
      <c r="A11" s="140"/>
      <c r="B11" s="185"/>
      <c r="C11" s="160"/>
      <c r="D11" s="308"/>
      <c r="E11" s="467" t="s">
        <v>24</v>
      </c>
      <c r="F11" s="408">
        <f>SUM(F6:F10)</f>
        <v>550</v>
      </c>
      <c r="G11" s="160"/>
      <c r="H11" s="304">
        <f t="shared" ref="H11:S11" si="0">SUM(H6:H10)</f>
        <v>29.250000000000004</v>
      </c>
      <c r="I11" s="46">
        <f t="shared" si="0"/>
        <v>25.63</v>
      </c>
      <c r="J11" s="104">
        <f t="shared" si="0"/>
        <v>60.42</v>
      </c>
      <c r="K11" s="659">
        <f t="shared" si="0"/>
        <v>590.77</v>
      </c>
      <c r="L11" s="304">
        <f t="shared" si="0"/>
        <v>0.2</v>
      </c>
      <c r="M11" s="46">
        <f t="shared" si="0"/>
        <v>22.79</v>
      </c>
      <c r="N11" s="46">
        <f t="shared" si="0"/>
        <v>0.40600000000000003</v>
      </c>
      <c r="O11" s="406">
        <f t="shared" si="0"/>
        <v>2.8400000000000003</v>
      </c>
      <c r="P11" s="304">
        <f t="shared" si="0"/>
        <v>533.48</v>
      </c>
      <c r="Q11" s="46">
        <f t="shared" si="0"/>
        <v>576</v>
      </c>
      <c r="R11" s="46">
        <f t="shared" si="0"/>
        <v>95.820000000000007</v>
      </c>
      <c r="S11" s="104">
        <f t="shared" si="0"/>
        <v>7.93</v>
      </c>
    </row>
    <row r="12" spans="1:21" s="48" customFormat="1" ht="23.25" customHeight="1" thickBot="1" x14ac:dyDescent="0.35">
      <c r="A12" s="140"/>
      <c r="B12" s="644"/>
      <c r="C12" s="386"/>
      <c r="D12" s="208"/>
      <c r="E12" s="691" t="s">
        <v>25</v>
      </c>
      <c r="F12" s="216"/>
      <c r="G12" s="386"/>
      <c r="H12" s="306"/>
      <c r="I12" s="153"/>
      <c r="J12" s="155"/>
      <c r="K12" s="658">
        <f>K11/23.5</f>
        <v>25.139148936170212</v>
      </c>
      <c r="L12" s="306"/>
      <c r="M12" s="153"/>
      <c r="N12" s="153"/>
      <c r="O12" s="283"/>
      <c r="P12" s="304"/>
      <c r="Q12" s="46"/>
      <c r="R12" s="46"/>
      <c r="S12" s="104"/>
    </row>
    <row r="13" spans="1:21" s="20" customFormat="1" ht="33.75" customHeight="1" x14ac:dyDescent="0.3">
      <c r="A13" s="141" t="s">
        <v>7</v>
      </c>
      <c r="B13" s="184"/>
      <c r="C13" s="215">
        <v>137</v>
      </c>
      <c r="D13" s="370" t="s">
        <v>8</v>
      </c>
      <c r="E13" s="577" t="s">
        <v>102</v>
      </c>
      <c r="F13" s="582">
        <v>150</v>
      </c>
      <c r="G13" s="416"/>
      <c r="H13" s="403">
        <v>1.35</v>
      </c>
      <c r="I13" s="56">
        <v>0</v>
      </c>
      <c r="J13" s="57">
        <v>12.9</v>
      </c>
      <c r="K13" s="288">
        <v>57</v>
      </c>
      <c r="L13" s="403">
        <v>0.09</v>
      </c>
      <c r="M13" s="56">
        <v>57</v>
      </c>
      <c r="N13" s="56">
        <v>0.09</v>
      </c>
      <c r="O13" s="57">
        <v>0</v>
      </c>
      <c r="P13" s="55">
        <v>52.5</v>
      </c>
      <c r="Q13" s="56">
        <v>25.5</v>
      </c>
      <c r="R13" s="56">
        <v>16.5</v>
      </c>
      <c r="S13" s="57">
        <v>0.15</v>
      </c>
    </row>
    <row r="14" spans="1:21" s="48" customFormat="1" ht="33.75" customHeight="1" x14ac:dyDescent="0.3">
      <c r="A14" s="140"/>
      <c r="B14" s="689"/>
      <c r="C14" s="160">
        <v>34</v>
      </c>
      <c r="D14" s="205" t="s">
        <v>9</v>
      </c>
      <c r="E14" s="268" t="s">
        <v>103</v>
      </c>
      <c r="F14" s="333">
        <v>200</v>
      </c>
      <c r="G14" s="160"/>
      <c r="H14" s="369">
        <v>9</v>
      </c>
      <c r="I14" s="135">
        <v>5.6</v>
      </c>
      <c r="J14" s="313">
        <v>13.8</v>
      </c>
      <c r="K14" s="316">
        <v>141</v>
      </c>
      <c r="L14" s="369">
        <v>0.24</v>
      </c>
      <c r="M14" s="135">
        <v>1.1599999999999999</v>
      </c>
      <c r="N14" s="135">
        <v>0</v>
      </c>
      <c r="O14" s="313">
        <v>0.18</v>
      </c>
      <c r="P14" s="314">
        <v>45.56</v>
      </c>
      <c r="Q14" s="135">
        <v>86.52</v>
      </c>
      <c r="R14" s="135">
        <v>28.94</v>
      </c>
      <c r="S14" s="313">
        <v>2.16</v>
      </c>
    </row>
    <row r="15" spans="1:21" s="48" customFormat="1" ht="33.75" customHeight="1" x14ac:dyDescent="0.3">
      <c r="A15" s="149"/>
      <c r="B15" s="185"/>
      <c r="C15" s="160">
        <v>86</v>
      </c>
      <c r="D15" s="308" t="s">
        <v>10</v>
      </c>
      <c r="E15" s="466" t="s">
        <v>108</v>
      </c>
      <c r="F15" s="278">
        <v>240</v>
      </c>
      <c r="G15" s="160"/>
      <c r="H15" s="356">
        <v>20.88</v>
      </c>
      <c r="I15" s="17">
        <v>8.8800000000000008</v>
      </c>
      <c r="J15" s="60">
        <v>24.48</v>
      </c>
      <c r="K15" s="286">
        <v>428.64</v>
      </c>
      <c r="L15" s="356">
        <v>0.21</v>
      </c>
      <c r="M15" s="17">
        <v>11.16</v>
      </c>
      <c r="N15" s="17">
        <v>0</v>
      </c>
      <c r="O15" s="60">
        <v>0.79</v>
      </c>
      <c r="P15" s="21">
        <v>37.65</v>
      </c>
      <c r="Q15" s="17">
        <v>237.07</v>
      </c>
      <c r="R15" s="17">
        <v>53.66</v>
      </c>
      <c r="S15" s="60">
        <v>3.04</v>
      </c>
    </row>
    <row r="16" spans="1:21" s="20" customFormat="1" ht="43.5" customHeight="1" x14ac:dyDescent="0.3">
      <c r="A16" s="142"/>
      <c r="B16" s="187"/>
      <c r="C16" s="159">
        <v>102</v>
      </c>
      <c r="D16" s="373" t="s">
        <v>20</v>
      </c>
      <c r="E16" s="354" t="s">
        <v>109</v>
      </c>
      <c r="F16" s="275">
        <v>200</v>
      </c>
      <c r="G16" s="159"/>
      <c r="H16" s="356">
        <v>1</v>
      </c>
      <c r="I16" s="17">
        <v>0</v>
      </c>
      <c r="J16" s="60">
        <v>23.6</v>
      </c>
      <c r="K16" s="286">
        <v>98.4</v>
      </c>
      <c r="L16" s="356">
        <v>0.02</v>
      </c>
      <c r="M16" s="17">
        <v>0.78</v>
      </c>
      <c r="N16" s="17">
        <v>0</v>
      </c>
      <c r="O16" s="60">
        <v>1.54</v>
      </c>
      <c r="P16" s="21">
        <v>57.3</v>
      </c>
      <c r="Q16" s="17">
        <v>45.38</v>
      </c>
      <c r="R16" s="17">
        <v>30.14</v>
      </c>
      <c r="S16" s="60">
        <v>1.08</v>
      </c>
    </row>
    <row r="17" spans="1:19" s="20" customFormat="1" ht="33.75" customHeight="1" x14ac:dyDescent="0.3">
      <c r="A17" s="142"/>
      <c r="B17" s="187"/>
      <c r="C17" s="161">
        <v>119</v>
      </c>
      <c r="D17" s="225" t="s">
        <v>15</v>
      </c>
      <c r="E17" s="269" t="s">
        <v>67</v>
      </c>
      <c r="F17" s="211">
        <v>30</v>
      </c>
      <c r="G17" s="251"/>
      <c r="H17" s="419">
        <v>2.13</v>
      </c>
      <c r="I17" s="24">
        <v>0.21</v>
      </c>
      <c r="J17" s="25">
        <v>13.26</v>
      </c>
      <c r="K17" s="417">
        <v>72</v>
      </c>
      <c r="L17" s="419">
        <v>0.03</v>
      </c>
      <c r="M17" s="24">
        <v>0</v>
      </c>
      <c r="N17" s="24">
        <v>0</v>
      </c>
      <c r="O17" s="69">
        <v>0.05</v>
      </c>
      <c r="P17" s="23">
        <v>11.1</v>
      </c>
      <c r="Q17" s="24">
        <v>65.400000000000006</v>
      </c>
      <c r="R17" s="24">
        <v>19.5</v>
      </c>
      <c r="S17" s="69">
        <v>0.84</v>
      </c>
    </row>
    <row r="18" spans="1:19" s="20" customFormat="1" ht="33.75" customHeight="1" x14ac:dyDescent="0.3">
      <c r="A18" s="142"/>
      <c r="B18" s="187"/>
      <c r="C18" s="201">
        <v>120</v>
      </c>
      <c r="D18" s="225" t="s">
        <v>16</v>
      </c>
      <c r="E18" s="269" t="s">
        <v>55</v>
      </c>
      <c r="F18" s="211">
        <v>20</v>
      </c>
      <c r="G18" s="251"/>
      <c r="H18" s="419">
        <v>1.1399999999999999</v>
      </c>
      <c r="I18" s="24">
        <v>0.22</v>
      </c>
      <c r="J18" s="25">
        <v>7.44</v>
      </c>
      <c r="K18" s="417">
        <v>36.26</v>
      </c>
      <c r="L18" s="419">
        <v>0.02</v>
      </c>
      <c r="M18" s="24">
        <v>0.08</v>
      </c>
      <c r="N18" s="24">
        <v>0</v>
      </c>
      <c r="O18" s="69">
        <v>0.06</v>
      </c>
      <c r="P18" s="23">
        <v>6.8</v>
      </c>
      <c r="Q18" s="24">
        <v>24</v>
      </c>
      <c r="R18" s="24">
        <v>8.1999999999999993</v>
      </c>
      <c r="S18" s="69">
        <v>0.46</v>
      </c>
    </row>
    <row r="19" spans="1:19" s="48" customFormat="1" ht="33.75" customHeight="1" x14ac:dyDescent="0.3">
      <c r="A19" s="149"/>
      <c r="B19" s="689"/>
      <c r="C19" s="160"/>
      <c r="D19" s="308"/>
      <c r="E19" s="467" t="s">
        <v>24</v>
      </c>
      <c r="F19" s="408">
        <f>SUM(F13:F18)</f>
        <v>840</v>
      </c>
      <c r="G19" s="160"/>
      <c r="H19" s="419">
        <f>H13+H14+H15+H16+H17+H18</f>
        <v>35.5</v>
      </c>
      <c r="I19" s="24">
        <f t="shared" ref="I19:S19" si="1">I13+I14+I15+I16+I17+I18</f>
        <v>14.910000000000002</v>
      </c>
      <c r="J19" s="69">
        <f t="shared" si="1"/>
        <v>95.48</v>
      </c>
      <c r="K19" s="694">
        <f>K13+K14+K15+K16+K17+K18</f>
        <v>833.3</v>
      </c>
      <c r="L19" s="419">
        <f t="shared" si="1"/>
        <v>0.61</v>
      </c>
      <c r="M19" s="24">
        <f t="shared" si="1"/>
        <v>70.179999999999993</v>
      </c>
      <c r="N19" s="24">
        <f t="shared" si="1"/>
        <v>0.09</v>
      </c>
      <c r="O19" s="69">
        <f t="shared" si="1"/>
        <v>2.6199999999999997</v>
      </c>
      <c r="P19" s="23">
        <f t="shared" si="1"/>
        <v>210.91</v>
      </c>
      <c r="Q19" s="24">
        <f t="shared" si="1"/>
        <v>483.87</v>
      </c>
      <c r="R19" s="24">
        <f t="shared" si="1"/>
        <v>156.94</v>
      </c>
      <c r="S19" s="69">
        <f t="shared" si="1"/>
        <v>7.7299999999999995</v>
      </c>
    </row>
    <row r="20" spans="1:19" s="48" customFormat="1" ht="33.75" customHeight="1" thickBot="1" x14ac:dyDescent="0.35">
      <c r="A20" s="177"/>
      <c r="B20" s="690"/>
      <c r="C20" s="388"/>
      <c r="D20" s="209"/>
      <c r="E20" s="469" t="s">
        <v>25</v>
      </c>
      <c r="F20" s="214"/>
      <c r="G20" s="311"/>
      <c r="H20" s="307"/>
      <c r="I20" s="75"/>
      <c r="J20" s="178"/>
      <c r="K20" s="623">
        <f>K19/23.5</f>
        <v>35.459574468085101</v>
      </c>
      <c r="L20" s="307"/>
      <c r="M20" s="75"/>
      <c r="N20" s="75"/>
      <c r="O20" s="178"/>
      <c r="P20" s="233"/>
      <c r="Q20" s="75"/>
      <c r="R20" s="75"/>
      <c r="S20" s="178"/>
    </row>
    <row r="21" spans="1:19" x14ac:dyDescent="0.3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19" ht="18" x14ac:dyDescent="0.3">
      <c r="D22" s="11"/>
      <c r="E22" s="30"/>
      <c r="F22" s="31"/>
      <c r="G22" s="11"/>
      <c r="H22" s="11"/>
      <c r="I22" s="11"/>
      <c r="J22" s="11"/>
    </row>
    <row r="23" spans="1:19" ht="18" x14ac:dyDescent="0.3">
      <c r="D23" s="11"/>
      <c r="E23" s="30"/>
      <c r="F23" s="31"/>
      <c r="G23" s="11"/>
      <c r="H23" s="11"/>
      <c r="I23" s="11"/>
      <c r="J23" s="11"/>
    </row>
    <row r="24" spans="1:19" ht="18" x14ac:dyDescent="0.3">
      <c r="D24" s="11"/>
      <c r="E24" s="30"/>
      <c r="F24" s="31"/>
      <c r="G24" s="11"/>
      <c r="H24" s="11"/>
      <c r="I24" s="11"/>
      <c r="J24" s="11"/>
    </row>
    <row r="25" spans="1:19" x14ac:dyDescent="0.3">
      <c r="D25" s="11"/>
      <c r="E25" s="11"/>
      <c r="F25" s="11"/>
      <c r="G25" s="11"/>
      <c r="H25" s="11"/>
      <c r="I25" s="11"/>
      <c r="J25" s="11"/>
    </row>
    <row r="26" spans="1:19" x14ac:dyDescent="0.3">
      <c r="D26" s="11"/>
      <c r="E26" s="11"/>
      <c r="F26" s="11"/>
      <c r="G26" s="11"/>
      <c r="H26" s="11"/>
      <c r="I26" s="11"/>
      <c r="J26" s="11"/>
    </row>
    <row r="27" spans="1:19" x14ac:dyDescent="0.3">
      <c r="D27" s="11"/>
      <c r="E27" s="11"/>
      <c r="F27" s="11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9"/>
  <sheetViews>
    <sheetView topLeftCell="A4" zoomScale="60" zoomScaleNormal="60" workbookViewId="0">
      <selection activeCell="D37" sqref="D37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137"/>
      <c r="B4" s="157"/>
      <c r="C4" s="164" t="s">
        <v>45</v>
      </c>
      <c r="D4" s="162"/>
      <c r="E4" s="237"/>
      <c r="F4" s="647"/>
      <c r="G4" s="646"/>
      <c r="H4" s="383" t="s">
        <v>26</v>
      </c>
      <c r="I4" s="110"/>
      <c r="J4" s="384"/>
      <c r="K4" s="284" t="s">
        <v>27</v>
      </c>
      <c r="L4" s="1070" t="s">
        <v>28</v>
      </c>
      <c r="M4" s="1068"/>
      <c r="N4" s="1068"/>
      <c r="O4" s="1068"/>
      <c r="P4" s="1067" t="s">
        <v>29</v>
      </c>
      <c r="Q4" s="1070"/>
      <c r="R4" s="1070"/>
      <c r="S4" s="1071"/>
    </row>
    <row r="5" spans="1:21" s="20" customFormat="1" ht="28.5" customHeight="1" thickBot="1" x14ac:dyDescent="0.35">
      <c r="A5" s="138" t="s">
        <v>0</v>
      </c>
      <c r="B5" s="158"/>
      <c r="C5" s="165" t="s">
        <v>46</v>
      </c>
      <c r="D5" s="163" t="s">
        <v>47</v>
      </c>
      <c r="E5" s="165" t="s">
        <v>44</v>
      </c>
      <c r="F5" s="165" t="s">
        <v>30</v>
      </c>
      <c r="G5" s="158" t="s">
        <v>43</v>
      </c>
      <c r="H5" s="355" t="s">
        <v>31</v>
      </c>
      <c r="I5" s="118" t="s">
        <v>32</v>
      </c>
      <c r="J5" s="120" t="s">
        <v>33</v>
      </c>
      <c r="K5" s="285" t="s">
        <v>34</v>
      </c>
      <c r="L5" s="117" t="s">
        <v>35</v>
      </c>
      <c r="M5" s="118" t="s">
        <v>36</v>
      </c>
      <c r="N5" s="118" t="s">
        <v>37</v>
      </c>
      <c r="O5" s="279" t="s">
        <v>38</v>
      </c>
      <c r="P5" s="355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141" t="s">
        <v>6</v>
      </c>
      <c r="B6" s="476"/>
      <c r="C6" s="215" t="s">
        <v>54</v>
      </c>
      <c r="D6" s="261" t="s">
        <v>23</v>
      </c>
      <c r="E6" s="632" t="s">
        <v>51</v>
      </c>
      <c r="F6" s="413">
        <v>17</v>
      </c>
      <c r="G6" s="376"/>
      <c r="H6" s="356">
        <v>1.7</v>
      </c>
      <c r="I6" s="17">
        <v>4.42</v>
      </c>
      <c r="J6" s="60">
        <v>0.85</v>
      </c>
      <c r="K6" s="286">
        <v>49.98</v>
      </c>
      <c r="L6" s="21">
        <v>0</v>
      </c>
      <c r="M6" s="17">
        <v>0.1</v>
      </c>
      <c r="N6" s="17">
        <v>0</v>
      </c>
      <c r="O6" s="22">
        <v>0</v>
      </c>
      <c r="P6" s="356">
        <v>25.16</v>
      </c>
      <c r="Q6" s="17">
        <v>18.190000000000001</v>
      </c>
      <c r="R6" s="17">
        <v>3.74</v>
      </c>
      <c r="S6" s="60">
        <v>0.1</v>
      </c>
    </row>
    <row r="7" spans="1:21" s="48" customFormat="1" ht="26.4" customHeight="1" x14ac:dyDescent="0.3">
      <c r="A7" s="140"/>
      <c r="B7" s="697" t="s">
        <v>98</v>
      </c>
      <c r="C7" s="273">
        <v>153</v>
      </c>
      <c r="D7" s="562" t="s">
        <v>113</v>
      </c>
      <c r="E7" s="351" t="s">
        <v>121</v>
      </c>
      <c r="F7" s="602">
        <v>90</v>
      </c>
      <c r="G7" s="613"/>
      <c r="H7" s="368">
        <v>12.69</v>
      </c>
      <c r="I7" s="79">
        <v>9</v>
      </c>
      <c r="J7" s="126">
        <v>12.6</v>
      </c>
      <c r="K7" s="367">
        <v>181.98</v>
      </c>
      <c r="L7" s="78">
        <v>7.0000000000000007E-2</v>
      </c>
      <c r="M7" s="79">
        <v>12.85</v>
      </c>
      <c r="N7" s="79">
        <v>0</v>
      </c>
      <c r="O7" s="80">
        <v>0.89</v>
      </c>
      <c r="P7" s="368">
        <v>39.340000000000003</v>
      </c>
      <c r="Q7" s="79">
        <v>131.54</v>
      </c>
      <c r="R7" s="79">
        <v>27.1</v>
      </c>
      <c r="S7" s="126">
        <v>2.17</v>
      </c>
    </row>
    <row r="8" spans="1:21" s="48" customFormat="1" ht="26.4" customHeight="1" x14ac:dyDescent="0.3">
      <c r="A8" s="140"/>
      <c r="B8" s="698" t="s">
        <v>100</v>
      </c>
      <c r="C8" s="274">
        <v>181</v>
      </c>
      <c r="D8" s="561" t="s">
        <v>119</v>
      </c>
      <c r="E8" s="352" t="s">
        <v>120</v>
      </c>
      <c r="F8" s="703">
        <v>90</v>
      </c>
      <c r="G8" s="704"/>
      <c r="H8" s="567">
        <v>21.24</v>
      </c>
      <c r="I8" s="83">
        <v>7.47</v>
      </c>
      <c r="J8" s="127">
        <v>2.7</v>
      </c>
      <c r="K8" s="360">
        <v>162.9</v>
      </c>
      <c r="L8" s="359">
        <v>0.03</v>
      </c>
      <c r="M8" s="83">
        <v>0.28999999999999998</v>
      </c>
      <c r="N8" s="83">
        <v>0.32</v>
      </c>
      <c r="O8" s="84">
        <v>2.39</v>
      </c>
      <c r="P8" s="567">
        <v>28.84</v>
      </c>
      <c r="Q8" s="83">
        <v>153.38999999999999</v>
      </c>
      <c r="R8" s="83">
        <v>20.43</v>
      </c>
      <c r="S8" s="127">
        <v>2.0299999999999998</v>
      </c>
    </row>
    <row r="9" spans="1:21" s="48" customFormat="1" ht="40.5" customHeight="1" x14ac:dyDescent="0.3">
      <c r="A9" s="140"/>
      <c r="B9" s="201"/>
      <c r="C9" s="210">
        <v>122</v>
      </c>
      <c r="D9" s="261" t="s">
        <v>57</v>
      </c>
      <c r="E9" s="226" t="s">
        <v>211</v>
      </c>
      <c r="F9" s="332">
        <v>150</v>
      </c>
      <c r="G9" s="400"/>
      <c r="H9" s="419">
        <v>3.5</v>
      </c>
      <c r="I9" s="24">
        <v>5.4</v>
      </c>
      <c r="J9" s="69">
        <v>18</v>
      </c>
      <c r="K9" s="289">
        <v>135.19999999999999</v>
      </c>
      <c r="L9" s="23">
        <v>0.05</v>
      </c>
      <c r="M9" s="24">
        <v>56</v>
      </c>
      <c r="N9" s="24">
        <v>0</v>
      </c>
      <c r="O9" s="25">
        <v>0.4</v>
      </c>
      <c r="P9" s="419">
        <v>68.8</v>
      </c>
      <c r="Q9" s="24">
        <v>57.6</v>
      </c>
      <c r="R9" s="24">
        <v>18.8</v>
      </c>
      <c r="S9" s="69">
        <v>1.03</v>
      </c>
    </row>
    <row r="10" spans="1:21" s="48" customFormat="1" ht="26.25" customHeight="1" x14ac:dyDescent="0.3">
      <c r="A10" s="140"/>
      <c r="B10" s="161"/>
      <c r="C10" s="213">
        <v>98</v>
      </c>
      <c r="D10" s="261" t="s">
        <v>20</v>
      </c>
      <c r="E10" s="225" t="s">
        <v>111</v>
      </c>
      <c r="F10" s="332">
        <v>200</v>
      </c>
      <c r="G10" s="379"/>
      <c r="H10" s="356">
        <v>0.4</v>
      </c>
      <c r="I10" s="17">
        <v>0</v>
      </c>
      <c r="J10" s="60">
        <v>27</v>
      </c>
      <c r="K10" s="286">
        <v>110</v>
      </c>
      <c r="L10" s="21">
        <v>0</v>
      </c>
      <c r="M10" s="17">
        <v>0.14000000000000001</v>
      </c>
      <c r="N10" s="17">
        <v>0</v>
      </c>
      <c r="O10" s="22">
        <v>0.04</v>
      </c>
      <c r="P10" s="356">
        <v>12.8</v>
      </c>
      <c r="Q10" s="17">
        <v>2.2000000000000002</v>
      </c>
      <c r="R10" s="17">
        <v>1.8</v>
      </c>
      <c r="S10" s="60">
        <v>0.5</v>
      </c>
      <c r="T10" s="49"/>
      <c r="U10" s="50"/>
    </row>
    <row r="11" spans="1:21" s="48" customFormat="1" ht="23.25" customHeight="1" x14ac:dyDescent="0.3">
      <c r="A11" s="140"/>
      <c r="B11" s="201"/>
      <c r="C11" s="213">
        <v>119</v>
      </c>
      <c r="D11" s="261" t="s">
        <v>15</v>
      </c>
      <c r="E11" s="225" t="s">
        <v>67</v>
      </c>
      <c r="F11" s="210">
        <v>30</v>
      </c>
      <c r="G11" s="379"/>
      <c r="H11" s="356">
        <v>2.13</v>
      </c>
      <c r="I11" s="17">
        <v>0.21</v>
      </c>
      <c r="J11" s="60">
        <v>13.26</v>
      </c>
      <c r="K11" s="287">
        <v>72</v>
      </c>
      <c r="L11" s="21">
        <v>0.03</v>
      </c>
      <c r="M11" s="17">
        <v>0</v>
      </c>
      <c r="N11" s="17">
        <v>0</v>
      </c>
      <c r="O11" s="22">
        <v>0.05</v>
      </c>
      <c r="P11" s="356">
        <v>11.1</v>
      </c>
      <c r="Q11" s="17">
        <v>65.400000000000006</v>
      </c>
      <c r="R11" s="17">
        <v>19.5</v>
      </c>
      <c r="S11" s="60">
        <v>0.84</v>
      </c>
    </row>
    <row r="12" spans="1:21" s="48" customFormat="1" ht="23.25" customHeight="1" x14ac:dyDescent="0.3">
      <c r="A12" s="140"/>
      <c r="B12" s="201"/>
      <c r="C12" s="210">
        <v>120</v>
      </c>
      <c r="D12" s="261" t="s">
        <v>16</v>
      </c>
      <c r="E12" s="225" t="s">
        <v>22</v>
      </c>
      <c r="F12" s="210">
        <v>20</v>
      </c>
      <c r="G12" s="379"/>
      <c r="H12" s="356">
        <v>1.1399999999999999</v>
      </c>
      <c r="I12" s="17">
        <v>0.22</v>
      </c>
      <c r="J12" s="60">
        <v>7.44</v>
      </c>
      <c r="K12" s="287">
        <v>36.26</v>
      </c>
      <c r="L12" s="21">
        <v>0.02</v>
      </c>
      <c r="M12" s="17">
        <v>0.08</v>
      </c>
      <c r="N12" s="17">
        <v>0</v>
      </c>
      <c r="O12" s="22">
        <v>0.06</v>
      </c>
      <c r="P12" s="356">
        <v>6.8</v>
      </c>
      <c r="Q12" s="17">
        <v>24</v>
      </c>
      <c r="R12" s="17">
        <v>8.1999999999999993</v>
      </c>
      <c r="S12" s="60">
        <v>0.46</v>
      </c>
    </row>
    <row r="13" spans="1:21" s="48" customFormat="1" ht="23.25" customHeight="1" x14ac:dyDescent="0.3">
      <c r="A13" s="140"/>
      <c r="B13" s="697" t="s">
        <v>98</v>
      </c>
      <c r="C13" s="629"/>
      <c r="D13" s="562"/>
      <c r="E13" s="482" t="s">
        <v>24</v>
      </c>
      <c r="F13" s="453">
        <f>F6+F7+F9+F10+F11+F12</f>
        <v>507</v>
      </c>
      <c r="G13" s="705"/>
      <c r="H13" s="302">
        <f t="shared" ref="H13:S13" si="0">H6+H7+H9+H10+H11+H12</f>
        <v>21.56</v>
      </c>
      <c r="I13" s="26">
        <f t="shared" si="0"/>
        <v>19.25</v>
      </c>
      <c r="J13" s="98">
        <f t="shared" si="0"/>
        <v>79.150000000000006</v>
      </c>
      <c r="K13" s="273">
        <f t="shared" si="0"/>
        <v>585.41999999999996</v>
      </c>
      <c r="L13" s="77">
        <f t="shared" si="0"/>
        <v>0.17</v>
      </c>
      <c r="M13" s="26">
        <f t="shared" si="0"/>
        <v>69.17</v>
      </c>
      <c r="N13" s="26">
        <f t="shared" si="0"/>
        <v>0</v>
      </c>
      <c r="O13" s="172">
        <f t="shared" si="0"/>
        <v>1.4400000000000002</v>
      </c>
      <c r="P13" s="302">
        <f t="shared" si="0"/>
        <v>164.00000000000003</v>
      </c>
      <c r="Q13" s="26">
        <f t="shared" si="0"/>
        <v>298.92999999999995</v>
      </c>
      <c r="R13" s="26">
        <f t="shared" si="0"/>
        <v>79.14</v>
      </c>
      <c r="S13" s="98">
        <f t="shared" si="0"/>
        <v>5.0999999999999996</v>
      </c>
    </row>
    <row r="14" spans="1:21" s="20" customFormat="1" ht="33.75" customHeight="1" x14ac:dyDescent="0.3">
      <c r="A14" s="149"/>
      <c r="B14" s="698" t="s">
        <v>100</v>
      </c>
      <c r="C14" s="349"/>
      <c r="D14" s="699"/>
      <c r="E14" s="483" t="s">
        <v>24</v>
      </c>
      <c r="F14" s="452">
        <f>F6+F8+F9+F10+F11+F12</f>
        <v>507</v>
      </c>
      <c r="G14" s="706"/>
      <c r="H14" s="708">
        <f t="shared" ref="H14:S14" si="1">H6+H8+H9+H10+H11+H12</f>
        <v>30.109999999999996</v>
      </c>
      <c r="I14" s="99">
        <f t="shared" si="1"/>
        <v>17.72</v>
      </c>
      <c r="J14" s="709">
        <f t="shared" si="1"/>
        <v>69.25</v>
      </c>
      <c r="K14" s="349">
        <f t="shared" si="1"/>
        <v>566.33999999999992</v>
      </c>
      <c r="L14" s="100">
        <f t="shared" si="1"/>
        <v>0.13</v>
      </c>
      <c r="M14" s="99">
        <f t="shared" si="1"/>
        <v>56.61</v>
      </c>
      <c r="N14" s="99">
        <f t="shared" si="1"/>
        <v>0.32</v>
      </c>
      <c r="O14" s="716">
        <f t="shared" si="1"/>
        <v>2.94</v>
      </c>
      <c r="P14" s="708">
        <f t="shared" si="1"/>
        <v>153.5</v>
      </c>
      <c r="Q14" s="99">
        <f t="shared" si="1"/>
        <v>320.77999999999997</v>
      </c>
      <c r="R14" s="99">
        <f t="shared" si="1"/>
        <v>72.47</v>
      </c>
      <c r="S14" s="709">
        <f t="shared" si="1"/>
        <v>4.96</v>
      </c>
    </row>
    <row r="15" spans="1:21" s="20" customFormat="1" ht="33.75" customHeight="1" x14ac:dyDescent="0.3">
      <c r="A15" s="149"/>
      <c r="B15" s="697" t="s">
        <v>98</v>
      </c>
      <c r="C15" s="346"/>
      <c r="D15" s="700"/>
      <c r="E15" s="701" t="s">
        <v>25</v>
      </c>
      <c r="F15" s="614"/>
      <c r="G15" s="707"/>
      <c r="H15" s="710"/>
      <c r="I15" s="169"/>
      <c r="J15" s="170"/>
      <c r="K15" s="714">
        <f>K13/23.5</f>
        <v>24.911489361702127</v>
      </c>
      <c r="L15" s="712"/>
      <c r="M15" s="169"/>
      <c r="N15" s="169"/>
      <c r="O15" s="717"/>
      <c r="P15" s="710"/>
      <c r="Q15" s="169"/>
      <c r="R15" s="169"/>
      <c r="S15" s="170"/>
    </row>
    <row r="16" spans="1:21" s="48" customFormat="1" ht="23.25" customHeight="1" thickBot="1" x14ac:dyDescent="0.35">
      <c r="A16" s="140"/>
      <c r="B16" s="698" t="s">
        <v>100</v>
      </c>
      <c r="C16" s="349"/>
      <c r="D16" s="699"/>
      <c r="E16" s="702" t="s">
        <v>25</v>
      </c>
      <c r="F16" s="611"/>
      <c r="G16" s="612"/>
      <c r="H16" s="711"/>
      <c r="I16" s="648"/>
      <c r="J16" s="649"/>
      <c r="K16" s="715">
        <f>K14/23.5</f>
        <v>24.099574468085102</v>
      </c>
      <c r="L16" s="713"/>
      <c r="M16" s="648"/>
      <c r="N16" s="648"/>
      <c r="O16" s="718"/>
      <c r="P16" s="711"/>
      <c r="Q16" s="648"/>
      <c r="R16" s="648"/>
      <c r="S16" s="649"/>
    </row>
    <row r="17" spans="1:19" s="20" customFormat="1" ht="33.75" customHeight="1" x14ac:dyDescent="0.3">
      <c r="A17" s="141" t="s">
        <v>7</v>
      </c>
      <c r="B17" s="215"/>
      <c r="C17" s="433">
        <v>9</v>
      </c>
      <c r="D17" s="515" t="s">
        <v>23</v>
      </c>
      <c r="E17" s="486" t="s">
        <v>135</v>
      </c>
      <c r="F17" s="491">
        <v>60</v>
      </c>
      <c r="G17" s="1024"/>
      <c r="H17" s="403">
        <v>1.26</v>
      </c>
      <c r="I17" s="56">
        <v>4.26</v>
      </c>
      <c r="J17" s="57">
        <v>7.26</v>
      </c>
      <c r="K17" s="506">
        <v>72.48</v>
      </c>
      <c r="L17" s="403">
        <v>0.02</v>
      </c>
      <c r="M17" s="56">
        <v>9.8699999999999992</v>
      </c>
      <c r="N17" s="56">
        <v>0</v>
      </c>
      <c r="O17" s="64">
        <v>2.1</v>
      </c>
      <c r="P17" s="403">
        <v>30.16</v>
      </c>
      <c r="Q17" s="56">
        <v>38.72</v>
      </c>
      <c r="R17" s="56">
        <v>19.489999999999998</v>
      </c>
      <c r="S17" s="57">
        <v>1.1100000000000001</v>
      </c>
    </row>
    <row r="18" spans="1:19" s="20" customFormat="1" ht="33.75" customHeight="1" x14ac:dyDescent="0.3">
      <c r="A18" s="139"/>
      <c r="B18" s="212"/>
      <c r="C18" s="211">
        <v>41</v>
      </c>
      <c r="D18" s="310" t="s">
        <v>9</v>
      </c>
      <c r="E18" s="481" t="s">
        <v>114</v>
      </c>
      <c r="F18" s="278">
        <v>200</v>
      </c>
      <c r="G18" s="642"/>
      <c r="H18" s="369">
        <v>6.8</v>
      </c>
      <c r="I18" s="135">
        <v>5.4</v>
      </c>
      <c r="J18" s="313">
        <v>8.8000000000000007</v>
      </c>
      <c r="K18" s="641">
        <v>111</v>
      </c>
      <c r="L18" s="369">
        <v>0.12</v>
      </c>
      <c r="M18" s="135">
        <v>7.2</v>
      </c>
      <c r="N18" s="135">
        <v>0</v>
      </c>
      <c r="O18" s="136">
        <v>0.3</v>
      </c>
      <c r="P18" s="369">
        <v>57.04</v>
      </c>
      <c r="Q18" s="135">
        <v>126.88</v>
      </c>
      <c r="R18" s="135">
        <v>34</v>
      </c>
      <c r="S18" s="313">
        <v>1.54</v>
      </c>
    </row>
    <row r="19" spans="1:19" s="48" customFormat="1" ht="33.75" customHeight="1" x14ac:dyDescent="0.3">
      <c r="A19" s="149"/>
      <c r="B19" s="188" t="s">
        <v>98</v>
      </c>
      <c r="C19" s="273">
        <v>78</v>
      </c>
      <c r="D19" s="562" t="s">
        <v>10</v>
      </c>
      <c r="E19" s="763" t="s">
        <v>122</v>
      </c>
      <c r="F19" s="558">
        <v>90</v>
      </c>
      <c r="G19" s="705"/>
      <c r="H19" s="493">
        <v>15.03</v>
      </c>
      <c r="I19" s="96">
        <v>9.99</v>
      </c>
      <c r="J19" s="97">
        <v>14.58</v>
      </c>
      <c r="K19" s="863">
        <v>208.08</v>
      </c>
      <c r="L19" s="493">
        <v>0.08</v>
      </c>
      <c r="M19" s="96">
        <v>0.34</v>
      </c>
      <c r="N19" s="96">
        <v>0</v>
      </c>
      <c r="O19" s="173">
        <v>3.46</v>
      </c>
      <c r="P19" s="493">
        <v>55.71</v>
      </c>
      <c r="Q19" s="96">
        <v>157.05000000000001</v>
      </c>
      <c r="R19" s="96">
        <v>28.78</v>
      </c>
      <c r="S19" s="97">
        <v>0.95</v>
      </c>
    </row>
    <row r="20" spans="1:19" s="48" customFormat="1" ht="33.75" customHeight="1" x14ac:dyDescent="0.3">
      <c r="A20" s="149"/>
      <c r="B20" s="189" t="s">
        <v>100</v>
      </c>
      <c r="C20" s="800">
        <v>148</v>
      </c>
      <c r="D20" s="352" t="s">
        <v>10</v>
      </c>
      <c r="E20" s="770" t="s">
        <v>169</v>
      </c>
      <c r="F20" s="787">
        <v>90</v>
      </c>
      <c r="G20" s="281"/>
      <c r="H20" s="358">
        <v>19.71</v>
      </c>
      <c r="I20" s="102">
        <v>15.75</v>
      </c>
      <c r="J20" s="171">
        <v>6.21</v>
      </c>
      <c r="K20" s="678">
        <v>245.34</v>
      </c>
      <c r="L20" s="358">
        <v>0.03</v>
      </c>
      <c r="M20" s="102">
        <v>2.4</v>
      </c>
      <c r="N20" s="102">
        <v>0</v>
      </c>
      <c r="O20" s="744">
        <v>2.9</v>
      </c>
      <c r="P20" s="358">
        <v>27.88</v>
      </c>
      <c r="Q20" s="102">
        <v>104.45</v>
      </c>
      <c r="R20" s="102">
        <v>17.88</v>
      </c>
      <c r="S20" s="171">
        <v>0.49</v>
      </c>
    </row>
    <row r="21" spans="1:19" s="20" customFormat="1" ht="43.5" customHeight="1" x14ac:dyDescent="0.3">
      <c r="A21" s="142"/>
      <c r="B21" s="212"/>
      <c r="C21" s="211">
        <v>124</v>
      </c>
      <c r="D21" s="310" t="s">
        <v>117</v>
      </c>
      <c r="E21" s="617" t="s">
        <v>115</v>
      </c>
      <c r="F21" s="278">
        <v>150</v>
      </c>
      <c r="G21" s="642"/>
      <c r="H21" s="369">
        <v>4.05</v>
      </c>
      <c r="I21" s="135">
        <v>4.5</v>
      </c>
      <c r="J21" s="313">
        <v>22.8</v>
      </c>
      <c r="K21" s="641">
        <v>147.30000000000001</v>
      </c>
      <c r="L21" s="369">
        <v>0.11</v>
      </c>
      <c r="M21" s="135">
        <v>0</v>
      </c>
      <c r="N21" s="135">
        <v>0</v>
      </c>
      <c r="O21" s="136">
        <v>1.29</v>
      </c>
      <c r="P21" s="369">
        <v>10.49</v>
      </c>
      <c r="Q21" s="135">
        <v>86</v>
      </c>
      <c r="R21" s="135">
        <v>30.56</v>
      </c>
      <c r="S21" s="313">
        <v>0.99</v>
      </c>
    </row>
    <row r="22" spans="1:19" s="20" customFormat="1" ht="33.75" customHeight="1" x14ac:dyDescent="0.3">
      <c r="A22" s="142"/>
      <c r="B22" s="213"/>
      <c r="C22" s="316">
        <v>100</v>
      </c>
      <c r="D22" s="310" t="s">
        <v>118</v>
      </c>
      <c r="E22" s="227" t="s">
        <v>116</v>
      </c>
      <c r="F22" s="211">
        <v>200</v>
      </c>
      <c r="G22" s="642"/>
      <c r="H22" s="419">
        <v>0.2</v>
      </c>
      <c r="I22" s="24">
        <v>0</v>
      </c>
      <c r="J22" s="69">
        <v>15.56</v>
      </c>
      <c r="K22" s="418">
        <v>63.2</v>
      </c>
      <c r="L22" s="419">
        <v>0</v>
      </c>
      <c r="M22" s="24">
        <v>1.2</v>
      </c>
      <c r="N22" s="24">
        <v>0</v>
      </c>
      <c r="O22" s="25">
        <v>0.06</v>
      </c>
      <c r="P22" s="419">
        <v>6.9</v>
      </c>
      <c r="Q22" s="24">
        <v>5.22</v>
      </c>
      <c r="R22" s="24">
        <v>5.24</v>
      </c>
      <c r="S22" s="69">
        <v>0.04</v>
      </c>
    </row>
    <row r="23" spans="1:19" s="20" customFormat="1" ht="33.75" customHeight="1" x14ac:dyDescent="0.3">
      <c r="A23" s="142"/>
      <c r="B23" s="213"/>
      <c r="C23" s="316">
        <v>119</v>
      </c>
      <c r="D23" s="310" t="s">
        <v>15</v>
      </c>
      <c r="E23" s="227" t="s">
        <v>67</v>
      </c>
      <c r="F23" s="211">
        <v>45</v>
      </c>
      <c r="G23" s="642"/>
      <c r="H23" s="419">
        <v>3.19</v>
      </c>
      <c r="I23" s="24">
        <v>0.31</v>
      </c>
      <c r="J23" s="69">
        <v>19.89</v>
      </c>
      <c r="K23" s="418">
        <v>108</v>
      </c>
      <c r="L23" s="419">
        <v>0.05</v>
      </c>
      <c r="M23" s="24">
        <v>0</v>
      </c>
      <c r="N23" s="24">
        <v>0</v>
      </c>
      <c r="O23" s="25">
        <v>0.08</v>
      </c>
      <c r="P23" s="419">
        <v>16.649999999999999</v>
      </c>
      <c r="Q23" s="24">
        <v>98.1</v>
      </c>
      <c r="R23" s="24">
        <v>29.25</v>
      </c>
      <c r="S23" s="69">
        <v>1.26</v>
      </c>
    </row>
    <row r="24" spans="1:19" s="20" customFormat="1" ht="33.75" customHeight="1" x14ac:dyDescent="0.3">
      <c r="A24" s="149"/>
      <c r="B24" s="210"/>
      <c r="C24" s="211">
        <v>120</v>
      </c>
      <c r="D24" s="310" t="s">
        <v>16</v>
      </c>
      <c r="E24" s="227" t="s">
        <v>55</v>
      </c>
      <c r="F24" s="211">
        <v>25</v>
      </c>
      <c r="G24" s="642"/>
      <c r="H24" s="419">
        <v>1.42</v>
      </c>
      <c r="I24" s="24">
        <v>0.27</v>
      </c>
      <c r="J24" s="69">
        <v>9.3000000000000007</v>
      </c>
      <c r="K24" s="418">
        <v>45.32</v>
      </c>
      <c r="L24" s="419">
        <v>0.02</v>
      </c>
      <c r="M24" s="24">
        <v>0.1</v>
      </c>
      <c r="N24" s="24">
        <v>0</v>
      </c>
      <c r="O24" s="25">
        <v>7.0000000000000007E-2</v>
      </c>
      <c r="P24" s="419">
        <v>8.5</v>
      </c>
      <c r="Q24" s="24">
        <v>30</v>
      </c>
      <c r="R24" s="24">
        <v>10.25</v>
      </c>
      <c r="S24" s="69">
        <v>0.56999999999999995</v>
      </c>
    </row>
    <row r="25" spans="1:19" s="20" customFormat="1" ht="33.75" customHeight="1" x14ac:dyDescent="0.3">
      <c r="A25" s="149"/>
      <c r="B25" s="188" t="s">
        <v>98</v>
      </c>
      <c r="C25" s="346"/>
      <c r="D25" s="700"/>
      <c r="E25" s="482" t="s">
        <v>24</v>
      </c>
      <c r="F25" s="774">
        <f>F17+F18+F19+F21+F22+F23+F24</f>
        <v>770</v>
      </c>
      <c r="G25" s="868"/>
      <c r="H25" s="865">
        <f t="shared" ref="H25:S25" si="2">H17+H18+H19+H21+H22+H23+H24</f>
        <v>31.950000000000003</v>
      </c>
      <c r="I25" s="776">
        <f t="shared" si="2"/>
        <v>24.729999999999997</v>
      </c>
      <c r="J25" s="866">
        <f t="shared" si="2"/>
        <v>98.19</v>
      </c>
      <c r="K25" s="775">
        <f t="shared" si="2"/>
        <v>755.38000000000022</v>
      </c>
      <c r="L25" s="865">
        <f t="shared" si="2"/>
        <v>0.39999999999999997</v>
      </c>
      <c r="M25" s="776">
        <f t="shared" si="2"/>
        <v>18.71</v>
      </c>
      <c r="N25" s="776">
        <f t="shared" si="2"/>
        <v>0</v>
      </c>
      <c r="O25" s="867">
        <f t="shared" si="2"/>
        <v>7.3599999999999994</v>
      </c>
      <c r="P25" s="865">
        <f t="shared" si="2"/>
        <v>185.45000000000002</v>
      </c>
      <c r="Q25" s="776">
        <f t="shared" si="2"/>
        <v>541.97</v>
      </c>
      <c r="R25" s="776">
        <f t="shared" si="2"/>
        <v>157.57</v>
      </c>
      <c r="S25" s="866">
        <f t="shared" si="2"/>
        <v>6.4600000000000009</v>
      </c>
    </row>
    <row r="26" spans="1:19" s="20" customFormat="1" ht="33.75" customHeight="1" x14ac:dyDescent="0.3">
      <c r="A26" s="149"/>
      <c r="B26" s="189" t="s">
        <v>100</v>
      </c>
      <c r="C26" s="349"/>
      <c r="D26" s="699"/>
      <c r="E26" s="483" t="s">
        <v>24</v>
      </c>
      <c r="F26" s="452">
        <f>F17+F18+F20+F21+F22+F23+F24</f>
        <v>770</v>
      </c>
      <c r="G26" s="875"/>
      <c r="H26" s="798">
        <f t="shared" ref="H26:S26" si="3">H17+H18+H20+H21+H22+H23+H24</f>
        <v>36.630000000000003</v>
      </c>
      <c r="I26" s="771">
        <f t="shared" si="3"/>
        <v>30.49</v>
      </c>
      <c r="J26" s="799">
        <f t="shared" si="3"/>
        <v>89.820000000000007</v>
      </c>
      <c r="K26" s="876">
        <f>K17+K18+K20+K21+K22+K23+K24</f>
        <v>792.64000000000021</v>
      </c>
      <c r="L26" s="798">
        <f t="shared" si="3"/>
        <v>0.35</v>
      </c>
      <c r="M26" s="771">
        <f t="shared" si="3"/>
        <v>20.77</v>
      </c>
      <c r="N26" s="771">
        <f t="shared" si="3"/>
        <v>0</v>
      </c>
      <c r="O26" s="797">
        <f t="shared" si="3"/>
        <v>6.8</v>
      </c>
      <c r="P26" s="798">
        <f t="shared" si="3"/>
        <v>157.62</v>
      </c>
      <c r="Q26" s="771">
        <f t="shared" si="3"/>
        <v>489.37</v>
      </c>
      <c r="R26" s="771">
        <f t="shared" si="3"/>
        <v>146.66999999999999</v>
      </c>
      <c r="S26" s="799">
        <f t="shared" si="3"/>
        <v>6.0000000000000009</v>
      </c>
    </row>
    <row r="27" spans="1:19" s="20" customFormat="1" ht="33.75" customHeight="1" thickBot="1" x14ac:dyDescent="0.35">
      <c r="A27" s="149"/>
      <c r="B27" s="188" t="s">
        <v>98</v>
      </c>
      <c r="C27" s="346"/>
      <c r="D27" s="700"/>
      <c r="E27" s="790" t="s">
        <v>25</v>
      </c>
      <c r="F27" s="774"/>
      <c r="G27" s="734"/>
      <c r="H27" s="302"/>
      <c r="I27" s="26"/>
      <c r="J27" s="98"/>
      <c r="K27" s="828">
        <f>K25/23.5</f>
        <v>32.143829787234054</v>
      </c>
      <c r="L27" s="302"/>
      <c r="M27" s="26"/>
      <c r="N27" s="26"/>
      <c r="O27" s="172"/>
      <c r="P27" s="302"/>
      <c r="Q27" s="26"/>
      <c r="R27" s="26"/>
      <c r="S27" s="98"/>
    </row>
    <row r="28" spans="1:19" s="20" customFormat="1" ht="33.75" customHeight="1" thickBot="1" x14ac:dyDescent="0.35">
      <c r="A28" s="177"/>
      <c r="B28" s="190" t="s">
        <v>100</v>
      </c>
      <c r="C28" s="277"/>
      <c r="D28" s="563"/>
      <c r="E28" s="485" t="s">
        <v>25</v>
      </c>
      <c r="F28" s="277"/>
      <c r="G28" s="249"/>
      <c r="H28" s="495"/>
      <c r="I28" s="245"/>
      <c r="J28" s="246"/>
      <c r="K28" s="571">
        <f>K26/23.5</f>
        <v>33.729361702127669</v>
      </c>
      <c r="L28" s="495"/>
      <c r="M28" s="245"/>
      <c r="N28" s="245"/>
      <c r="O28" s="282"/>
      <c r="P28" s="495"/>
      <c r="Q28" s="245"/>
      <c r="R28" s="245"/>
      <c r="S28" s="246"/>
    </row>
    <row r="29" spans="1:19" x14ac:dyDescent="0.3">
      <c r="A29" s="2"/>
      <c r="B29" s="4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ht="18" x14ac:dyDescent="0.3">
      <c r="D31" s="11"/>
      <c r="E31" s="30"/>
      <c r="F31" s="31"/>
      <c r="G31" s="11"/>
      <c r="H31" s="11"/>
      <c r="I31" s="11"/>
      <c r="J31" s="11"/>
    </row>
    <row r="32" spans="1:19" ht="18" x14ac:dyDescent="0.3">
      <c r="D32" s="11"/>
      <c r="E32" s="30"/>
      <c r="F32" s="3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1"/>
  <sheetViews>
    <sheetView zoomScale="60" zoomScaleNormal="60" workbookViewId="0">
      <selection activeCell="H13" sqref="H13:S13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181">
        <v>14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8"/>
      <c r="B4" s="164"/>
      <c r="C4" s="164" t="s">
        <v>45</v>
      </c>
      <c r="D4" s="202"/>
      <c r="E4" s="255"/>
      <c r="F4" s="969"/>
      <c r="G4" s="969"/>
      <c r="H4" s="383" t="s">
        <v>26</v>
      </c>
      <c r="I4" s="110"/>
      <c r="J4" s="111"/>
      <c r="K4" s="981" t="s">
        <v>27</v>
      </c>
      <c r="L4" s="1067" t="s">
        <v>28</v>
      </c>
      <c r="M4" s="1068"/>
      <c r="N4" s="1068"/>
      <c r="O4" s="1069"/>
      <c r="P4" s="1070" t="s">
        <v>29</v>
      </c>
      <c r="Q4" s="1070"/>
      <c r="R4" s="1070"/>
      <c r="S4" s="1071"/>
    </row>
    <row r="5" spans="1:21" s="20" customFormat="1" ht="28.5" customHeight="1" thickBot="1" x14ac:dyDescent="0.35">
      <c r="A5" s="219" t="s">
        <v>0</v>
      </c>
      <c r="B5" s="375"/>
      <c r="C5" s="375" t="s">
        <v>46</v>
      </c>
      <c r="D5" s="979" t="s">
        <v>47</v>
      </c>
      <c r="E5" s="986" t="s">
        <v>44</v>
      </c>
      <c r="F5" s="375" t="s">
        <v>30</v>
      </c>
      <c r="G5" s="375" t="s">
        <v>43</v>
      </c>
      <c r="H5" s="918" t="s">
        <v>31</v>
      </c>
      <c r="I5" s="695" t="s">
        <v>32</v>
      </c>
      <c r="J5" s="695" t="s">
        <v>33</v>
      </c>
      <c r="K5" s="982" t="s">
        <v>34</v>
      </c>
      <c r="L5" s="918" t="s">
        <v>35</v>
      </c>
      <c r="M5" s="695" t="s">
        <v>36</v>
      </c>
      <c r="N5" s="695" t="s">
        <v>37</v>
      </c>
      <c r="O5" s="696" t="s">
        <v>38</v>
      </c>
      <c r="P5" s="917" t="s">
        <v>39</v>
      </c>
      <c r="Q5" s="695" t="s">
        <v>40</v>
      </c>
      <c r="R5" s="695" t="s">
        <v>41</v>
      </c>
      <c r="S5" s="696" t="s">
        <v>42</v>
      </c>
    </row>
    <row r="6" spans="1:21" s="20" customFormat="1" ht="26.4" customHeight="1" x14ac:dyDescent="0.3">
      <c r="A6" s="166" t="s">
        <v>6</v>
      </c>
      <c r="B6" s="720"/>
      <c r="C6" s="215">
        <v>166</v>
      </c>
      <c r="D6" s="947" t="s">
        <v>112</v>
      </c>
      <c r="E6" s="987" t="s">
        <v>123</v>
      </c>
      <c r="F6" s="215" t="s">
        <v>212</v>
      </c>
      <c r="G6" s="215"/>
      <c r="H6" s="570">
        <v>4.45</v>
      </c>
      <c r="I6" s="73">
        <v>5.15</v>
      </c>
      <c r="J6" s="73">
        <v>23.25</v>
      </c>
      <c r="K6" s="74">
        <v>156.94999999999999</v>
      </c>
      <c r="L6" s="570">
        <v>7.0000000000000007E-2</v>
      </c>
      <c r="M6" s="73">
        <v>0.5</v>
      </c>
      <c r="N6" s="73">
        <v>0</v>
      </c>
      <c r="O6" s="74">
        <v>1.05</v>
      </c>
      <c r="P6" s="574">
        <v>65.400000000000006</v>
      </c>
      <c r="Q6" s="73">
        <v>71.7</v>
      </c>
      <c r="R6" s="73">
        <v>16.41</v>
      </c>
      <c r="S6" s="74">
        <v>0.53</v>
      </c>
    </row>
    <row r="7" spans="1:21" s="48" customFormat="1" ht="26.4" customHeight="1" x14ac:dyDescent="0.3">
      <c r="A7" s="220"/>
      <c r="B7" s="673"/>
      <c r="C7" s="211">
        <v>206</v>
      </c>
      <c r="D7" s="309" t="s">
        <v>127</v>
      </c>
      <c r="E7" s="988" t="s">
        <v>125</v>
      </c>
      <c r="F7" s="211" t="s">
        <v>126</v>
      </c>
      <c r="G7" s="308"/>
      <c r="H7" s="983">
        <v>6.7</v>
      </c>
      <c r="I7" s="151">
        <v>7.4</v>
      </c>
      <c r="J7" s="151">
        <v>24.8</v>
      </c>
      <c r="K7" s="156">
        <v>193.9</v>
      </c>
      <c r="L7" s="983">
        <v>0.06</v>
      </c>
      <c r="M7" s="151">
        <v>0</v>
      </c>
      <c r="N7" s="151">
        <v>0.02</v>
      </c>
      <c r="O7" s="156">
        <v>0.7</v>
      </c>
      <c r="P7" s="150">
        <v>25</v>
      </c>
      <c r="Q7" s="151">
        <v>40.799999999999997</v>
      </c>
      <c r="R7" s="151">
        <v>8.4</v>
      </c>
      <c r="S7" s="156">
        <v>0.5</v>
      </c>
    </row>
    <row r="8" spans="1:21" s="48" customFormat="1" ht="31.2" x14ac:dyDescent="0.3">
      <c r="A8" s="220"/>
      <c r="B8" s="673"/>
      <c r="C8" s="212">
        <v>104</v>
      </c>
      <c r="D8" s="394" t="s">
        <v>20</v>
      </c>
      <c r="E8" s="989" t="s">
        <v>106</v>
      </c>
      <c r="F8" s="275">
        <v>200</v>
      </c>
      <c r="G8" s="212"/>
      <c r="H8" s="356">
        <v>0</v>
      </c>
      <c r="I8" s="17">
        <v>0</v>
      </c>
      <c r="J8" s="17">
        <v>19.2</v>
      </c>
      <c r="K8" s="60">
        <v>76.8</v>
      </c>
      <c r="L8" s="356">
        <v>0.16</v>
      </c>
      <c r="M8" s="17">
        <v>9.16</v>
      </c>
      <c r="N8" s="17">
        <v>0.12</v>
      </c>
      <c r="O8" s="60">
        <v>0.8</v>
      </c>
      <c r="P8" s="21">
        <v>0.76</v>
      </c>
      <c r="Q8" s="17">
        <v>0</v>
      </c>
      <c r="R8" s="17">
        <v>0</v>
      </c>
      <c r="S8" s="60">
        <v>0</v>
      </c>
      <c r="T8" s="196"/>
    </row>
    <row r="9" spans="1:21" s="48" customFormat="1" ht="26.4" customHeight="1" x14ac:dyDescent="0.3">
      <c r="A9" s="220"/>
      <c r="B9" s="251"/>
      <c r="C9" s="316">
        <v>119</v>
      </c>
      <c r="D9" s="309" t="s">
        <v>67</v>
      </c>
      <c r="E9" s="988" t="s">
        <v>48</v>
      </c>
      <c r="F9" s="211">
        <v>30</v>
      </c>
      <c r="G9" s="414"/>
      <c r="H9" s="419">
        <v>2.13</v>
      </c>
      <c r="I9" s="24">
        <v>0.21</v>
      </c>
      <c r="J9" s="24">
        <v>13.26</v>
      </c>
      <c r="K9" s="919">
        <v>72</v>
      </c>
      <c r="L9" s="419">
        <v>0.03</v>
      </c>
      <c r="M9" s="24">
        <v>0</v>
      </c>
      <c r="N9" s="24">
        <v>0</v>
      </c>
      <c r="O9" s="69">
        <v>0.05</v>
      </c>
      <c r="P9" s="23">
        <v>11.1</v>
      </c>
      <c r="Q9" s="24">
        <v>65.400000000000006</v>
      </c>
      <c r="R9" s="24">
        <v>19.5</v>
      </c>
      <c r="S9" s="69">
        <v>0.84</v>
      </c>
    </row>
    <row r="10" spans="1:21" s="48" customFormat="1" ht="26.4" customHeight="1" x14ac:dyDescent="0.3">
      <c r="A10" s="220"/>
      <c r="B10" s="251"/>
      <c r="C10" s="211">
        <v>120</v>
      </c>
      <c r="D10" s="309" t="s">
        <v>55</v>
      </c>
      <c r="E10" s="988" t="s">
        <v>14</v>
      </c>
      <c r="F10" s="211">
        <v>20</v>
      </c>
      <c r="G10" s="414"/>
      <c r="H10" s="419">
        <v>1.1399999999999999</v>
      </c>
      <c r="I10" s="24">
        <v>0.22</v>
      </c>
      <c r="J10" s="24">
        <v>7.44</v>
      </c>
      <c r="K10" s="919">
        <v>36.26</v>
      </c>
      <c r="L10" s="419">
        <v>0.02</v>
      </c>
      <c r="M10" s="24">
        <v>0.08</v>
      </c>
      <c r="N10" s="24">
        <v>0</v>
      </c>
      <c r="O10" s="69">
        <v>0.06</v>
      </c>
      <c r="P10" s="23">
        <v>6.8</v>
      </c>
      <c r="Q10" s="24">
        <v>24</v>
      </c>
      <c r="R10" s="24">
        <v>8.1999999999999993</v>
      </c>
      <c r="S10" s="69">
        <v>0.46</v>
      </c>
    </row>
    <row r="11" spans="1:21" s="48" customFormat="1" ht="26.4" customHeight="1" x14ac:dyDescent="0.3">
      <c r="A11" s="220"/>
      <c r="B11" s="251"/>
      <c r="C11" s="211"/>
      <c r="D11" s="309"/>
      <c r="E11" s="990" t="s">
        <v>24</v>
      </c>
      <c r="F11" s="408">
        <v>545</v>
      </c>
      <c r="G11" s="414"/>
      <c r="H11" s="419">
        <f t="shared" ref="H11:S11" si="0">H6+H7+H8+H9+H10</f>
        <v>14.420000000000002</v>
      </c>
      <c r="I11" s="24">
        <f t="shared" si="0"/>
        <v>12.980000000000002</v>
      </c>
      <c r="J11" s="24">
        <f t="shared" si="0"/>
        <v>87.95</v>
      </c>
      <c r="K11" s="984">
        <f t="shared" si="0"/>
        <v>535.91000000000008</v>
      </c>
      <c r="L11" s="419">
        <f t="shared" si="0"/>
        <v>0.34000000000000008</v>
      </c>
      <c r="M11" s="24">
        <f t="shared" si="0"/>
        <v>9.74</v>
      </c>
      <c r="N11" s="24">
        <f t="shared" si="0"/>
        <v>0.13999999999999999</v>
      </c>
      <c r="O11" s="69">
        <f t="shared" si="0"/>
        <v>2.6599999999999997</v>
      </c>
      <c r="P11" s="23">
        <f t="shared" si="0"/>
        <v>109.06</v>
      </c>
      <c r="Q11" s="24">
        <f t="shared" si="0"/>
        <v>201.9</v>
      </c>
      <c r="R11" s="24">
        <f t="shared" si="0"/>
        <v>52.510000000000005</v>
      </c>
      <c r="S11" s="69">
        <f t="shared" si="0"/>
        <v>2.33</v>
      </c>
    </row>
    <row r="12" spans="1:21" s="48" customFormat="1" ht="26.4" customHeight="1" thickBot="1" x14ac:dyDescent="0.35">
      <c r="A12" s="220"/>
      <c r="B12" s="298"/>
      <c r="C12" s="214"/>
      <c r="D12" s="980"/>
      <c r="E12" s="991" t="s">
        <v>25</v>
      </c>
      <c r="F12" s="214"/>
      <c r="G12" s="432"/>
      <c r="H12" s="364"/>
      <c r="I12" s="230"/>
      <c r="J12" s="230"/>
      <c r="K12" s="985">
        <f>K11/23.5</f>
        <v>22.804680851063832</v>
      </c>
      <c r="L12" s="364"/>
      <c r="M12" s="230"/>
      <c r="N12" s="230"/>
      <c r="O12" s="231"/>
      <c r="P12" s="312"/>
      <c r="Q12" s="230"/>
      <c r="R12" s="230"/>
      <c r="S12" s="231"/>
    </row>
    <row r="13" spans="1:21" s="20" customFormat="1" ht="26.4" customHeight="1" x14ac:dyDescent="0.3">
      <c r="A13" s="222" t="s">
        <v>7</v>
      </c>
      <c r="B13" s="326"/>
      <c r="C13" s="326">
        <v>235</v>
      </c>
      <c r="D13" s="976" t="s">
        <v>23</v>
      </c>
      <c r="E13" s="1046" t="s">
        <v>214</v>
      </c>
      <c r="F13" s="215">
        <v>60</v>
      </c>
      <c r="G13" s="324"/>
      <c r="H13" s="1053">
        <v>1.02</v>
      </c>
      <c r="I13" s="1054">
        <v>7.98</v>
      </c>
      <c r="J13" s="1055">
        <v>3.06</v>
      </c>
      <c r="K13" s="1056">
        <v>88.8</v>
      </c>
      <c r="L13" s="1053">
        <v>0.01</v>
      </c>
      <c r="M13" s="1054">
        <v>4.2</v>
      </c>
      <c r="N13" s="1054">
        <v>0</v>
      </c>
      <c r="O13" s="1057">
        <v>3</v>
      </c>
      <c r="P13" s="1053">
        <v>25.8</v>
      </c>
      <c r="Q13" s="1054">
        <v>18.600000000000001</v>
      </c>
      <c r="R13" s="1054">
        <v>9</v>
      </c>
      <c r="S13" s="1055">
        <v>0.42</v>
      </c>
    </row>
    <row r="14" spans="1:21" s="20" customFormat="1" ht="26.4" customHeight="1" x14ac:dyDescent="0.3">
      <c r="A14" s="166"/>
      <c r="B14" s="212"/>
      <c r="C14" s="212">
        <v>138</v>
      </c>
      <c r="D14" s="206" t="s">
        <v>9</v>
      </c>
      <c r="E14" s="259" t="s">
        <v>128</v>
      </c>
      <c r="F14" s="275">
        <v>200</v>
      </c>
      <c r="G14" s="159"/>
      <c r="H14" s="357">
        <v>6.2</v>
      </c>
      <c r="I14" s="13">
        <v>6.2</v>
      </c>
      <c r="J14" s="13">
        <v>11</v>
      </c>
      <c r="K14" s="65">
        <v>125.8</v>
      </c>
      <c r="L14" s="357">
        <v>0.08</v>
      </c>
      <c r="M14" s="13">
        <v>10.7</v>
      </c>
      <c r="N14" s="13">
        <v>0</v>
      </c>
      <c r="O14" s="65">
        <v>0.16</v>
      </c>
      <c r="P14" s="129">
        <v>32.44</v>
      </c>
      <c r="Q14" s="13">
        <v>77.28</v>
      </c>
      <c r="R14" s="13">
        <v>27.32</v>
      </c>
      <c r="S14" s="65">
        <v>1.08</v>
      </c>
      <c r="T14" s="130"/>
      <c r="U14" s="130"/>
    </row>
    <row r="15" spans="1:21" s="48" customFormat="1" ht="26.4" customHeight="1" x14ac:dyDescent="0.3">
      <c r="A15" s="167"/>
      <c r="B15" s="185"/>
      <c r="C15" s="211">
        <v>177</v>
      </c>
      <c r="D15" s="205" t="s">
        <v>10</v>
      </c>
      <c r="E15" s="1025" t="s">
        <v>129</v>
      </c>
      <c r="F15" s="278">
        <v>90</v>
      </c>
      <c r="G15" s="160"/>
      <c r="H15" s="357">
        <v>19.71</v>
      </c>
      <c r="I15" s="13">
        <v>3.42</v>
      </c>
      <c r="J15" s="13">
        <v>1.26</v>
      </c>
      <c r="K15" s="65">
        <v>114.3</v>
      </c>
      <c r="L15" s="357">
        <v>0.06</v>
      </c>
      <c r="M15" s="13">
        <v>3.98</v>
      </c>
      <c r="N15" s="13">
        <v>0.01</v>
      </c>
      <c r="O15" s="65">
        <v>0.83</v>
      </c>
      <c r="P15" s="129">
        <v>21.32</v>
      </c>
      <c r="Q15" s="13">
        <v>76.22</v>
      </c>
      <c r="R15" s="13">
        <v>22.3</v>
      </c>
      <c r="S15" s="65">
        <v>0.96</v>
      </c>
      <c r="T15" s="196"/>
      <c r="U15" s="196"/>
    </row>
    <row r="16" spans="1:21" s="48" customFormat="1" ht="26.4" customHeight="1" x14ac:dyDescent="0.3">
      <c r="A16" s="167"/>
      <c r="B16" s="185"/>
      <c r="C16" s="211">
        <v>54</v>
      </c>
      <c r="D16" s="204" t="s">
        <v>117</v>
      </c>
      <c r="E16" s="269" t="s">
        <v>50</v>
      </c>
      <c r="F16" s="210">
        <v>150</v>
      </c>
      <c r="G16" s="201"/>
      <c r="H16" s="419">
        <v>7.2</v>
      </c>
      <c r="I16" s="24">
        <v>5.0999999999999996</v>
      </c>
      <c r="J16" s="24">
        <v>33.9</v>
      </c>
      <c r="K16" s="69">
        <v>210.3</v>
      </c>
      <c r="L16" s="419">
        <v>0.21</v>
      </c>
      <c r="M16" s="24">
        <v>0</v>
      </c>
      <c r="N16" s="24">
        <v>0</v>
      </c>
      <c r="O16" s="69">
        <v>1.74</v>
      </c>
      <c r="P16" s="23">
        <v>14.55</v>
      </c>
      <c r="Q16" s="24">
        <v>208.87</v>
      </c>
      <c r="R16" s="24">
        <v>139.99</v>
      </c>
      <c r="S16" s="69">
        <v>4.68</v>
      </c>
      <c r="T16" s="197"/>
      <c r="U16" s="196"/>
    </row>
    <row r="17" spans="1:21" s="20" customFormat="1" ht="33.75" customHeight="1" x14ac:dyDescent="0.3">
      <c r="A17" s="168"/>
      <c r="B17" s="212"/>
      <c r="C17" s="201">
        <v>109</v>
      </c>
      <c r="D17" s="225" t="s">
        <v>20</v>
      </c>
      <c r="E17" s="1026" t="s">
        <v>187</v>
      </c>
      <c r="F17" s="210">
        <v>200</v>
      </c>
      <c r="G17" s="201"/>
      <c r="H17" s="419">
        <v>0.2</v>
      </c>
      <c r="I17" s="24">
        <v>0.2</v>
      </c>
      <c r="J17" s="24">
        <v>16.059999999999999</v>
      </c>
      <c r="K17" s="69">
        <v>66</v>
      </c>
      <c r="L17" s="419">
        <v>0</v>
      </c>
      <c r="M17" s="24">
        <v>6.32</v>
      </c>
      <c r="N17" s="24">
        <v>0</v>
      </c>
      <c r="O17" s="69">
        <v>0.16</v>
      </c>
      <c r="P17" s="23">
        <v>11.46</v>
      </c>
      <c r="Q17" s="24">
        <v>7.2</v>
      </c>
      <c r="R17" s="24">
        <v>5.76</v>
      </c>
      <c r="S17" s="69">
        <v>0.48</v>
      </c>
      <c r="T17" s="130"/>
      <c r="U17" s="130"/>
    </row>
    <row r="18" spans="1:21" s="20" customFormat="1" ht="26.4" customHeight="1" x14ac:dyDescent="0.3">
      <c r="A18" s="168"/>
      <c r="B18" s="213"/>
      <c r="C18" s="213">
        <v>119</v>
      </c>
      <c r="D18" s="204" t="s">
        <v>67</v>
      </c>
      <c r="E18" s="269" t="s">
        <v>67</v>
      </c>
      <c r="F18" s="210">
        <v>45</v>
      </c>
      <c r="G18" s="201"/>
      <c r="H18" s="356">
        <v>3.19</v>
      </c>
      <c r="I18" s="17">
        <v>0.31</v>
      </c>
      <c r="J18" s="17">
        <v>19.89</v>
      </c>
      <c r="K18" s="60">
        <v>108</v>
      </c>
      <c r="L18" s="356">
        <v>0.05</v>
      </c>
      <c r="M18" s="17">
        <v>0</v>
      </c>
      <c r="N18" s="17">
        <v>0</v>
      </c>
      <c r="O18" s="60">
        <v>0.08</v>
      </c>
      <c r="P18" s="21">
        <v>16.649999999999999</v>
      </c>
      <c r="Q18" s="17">
        <v>98.1</v>
      </c>
      <c r="R18" s="17">
        <v>29.25</v>
      </c>
      <c r="S18" s="60">
        <v>1.26</v>
      </c>
      <c r="T18" s="130"/>
      <c r="U18" s="130"/>
    </row>
    <row r="19" spans="1:21" s="20" customFormat="1" ht="26.4" customHeight="1" x14ac:dyDescent="0.3">
      <c r="A19" s="168"/>
      <c r="B19" s="213"/>
      <c r="C19" s="213">
        <v>120</v>
      </c>
      <c r="D19" s="204" t="s">
        <v>55</v>
      </c>
      <c r="E19" s="269" t="s">
        <v>55</v>
      </c>
      <c r="F19" s="210">
        <v>25</v>
      </c>
      <c r="G19" s="201"/>
      <c r="H19" s="356">
        <v>1.42</v>
      </c>
      <c r="I19" s="17">
        <v>0.27</v>
      </c>
      <c r="J19" s="17">
        <v>9.3000000000000007</v>
      </c>
      <c r="K19" s="60">
        <v>45.32</v>
      </c>
      <c r="L19" s="356">
        <v>0.02</v>
      </c>
      <c r="M19" s="17">
        <v>0.1</v>
      </c>
      <c r="N19" s="17">
        <v>0</v>
      </c>
      <c r="O19" s="60">
        <v>7.0000000000000007E-2</v>
      </c>
      <c r="P19" s="21">
        <v>8.5</v>
      </c>
      <c r="Q19" s="17">
        <v>30</v>
      </c>
      <c r="R19" s="17">
        <v>10.25</v>
      </c>
      <c r="S19" s="60">
        <v>0.56999999999999995</v>
      </c>
      <c r="T19" s="130"/>
      <c r="U19" s="130"/>
    </row>
    <row r="20" spans="1:21" s="48" customFormat="1" ht="26.4" customHeight="1" x14ac:dyDescent="0.3">
      <c r="A20" s="167"/>
      <c r="B20" s="185"/>
      <c r="C20" s="216"/>
      <c r="D20" s="208"/>
      <c r="E20" s="270" t="s">
        <v>24</v>
      </c>
      <c r="F20" s="291">
        <f>SUM(F13:F19)</f>
        <v>770</v>
      </c>
      <c r="G20" s="386"/>
      <c r="H20" s="306">
        <f t="shared" ref="H20:S20" si="1">SUM(H13:H19)</f>
        <v>38.940000000000005</v>
      </c>
      <c r="I20" s="153">
        <f t="shared" si="1"/>
        <v>23.48</v>
      </c>
      <c r="J20" s="153">
        <f t="shared" si="1"/>
        <v>94.47</v>
      </c>
      <c r="K20" s="1027">
        <f>SUM(K13:K19)</f>
        <v>758.5200000000001</v>
      </c>
      <c r="L20" s="306">
        <f t="shared" si="1"/>
        <v>0.43</v>
      </c>
      <c r="M20" s="153">
        <f t="shared" si="1"/>
        <v>25.3</v>
      </c>
      <c r="N20" s="153">
        <f t="shared" si="1"/>
        <v>0.01</v>
      </c>
      <c r="O20" s="155">
        <f t="shared" si="1"/>
        <v>6.0400000000000009</v>
      </c>
      <c r="P20" s="154">
        <f t="shared" si="1"/>
        <v>130.72</v>
      </c>
      <c r="Q20" s="153">
        <f t="shared" si="1"/>
        <v>516.27</v>
      </c>
      <c r="R20" s="153">
        <f t="shared" si="1"/>
        <v>243.87</v>
      </c>
      <c r="S20" s="155">
        <f t="shared" si="1"/>
        <v>9.4499999999999993</v>
      </c>
    </row>
    <row r="21" spans="1:21" s="48" customFormat="1" ht="26.4" customHeight="1" thickBot="1" x14ac:dyDescent="0.35">
      <c r="A21" s="223"/>
      <c r="B21" s="186"/>
      <c r="C21" s="217"/>
      <c r="D21" s="209"/>
      <c r="E21" s="271" t="s">
        <v>25</v>
      </c>
      <c r="F21" s="214"/>
      <c r="G21" s="311"/>
      <c r="H21" s="307"/>
      <c r="I21" s="75"/>
      <c r="J21" s="75"/>
      <c r="K21" s="405">
        <f>K20/23.5</f>
        <v>32.277446808510639</v>
      </c>
      <c r="L21" s="307"/>
      <c r="M21" s="75"/>
      <c r="N21" s="75"/>
      <c r="O21" s="178"/>
      <c r="P21" s="233"/>
      <c r="Q21" s="75"/>
      <c r="R21" s="75"/>
      <c r="S21" s="178"/>
    </row>
    <row r="22" spans="1:21" x14ac:dyDescent="0.3">
      <c r="A22" s="2"/>
      <c r="B22" s="4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1" s="321" customFormat="1" ht="18" x14ac:dyDescent="0.3">
      <c r="A23" s="643"/>
      <c r="B23" s="427"/>
      <c r="C23" s="424"/>
      <c r="E23" s="425"/>
      <c r="F23" s="426"/>
      <c r="G23" s="424"/>
      <c r="H23" s="424"/>
      <c r="I23" s="424"/>
      <c r="J23" s="424"/>
    </row>
    <row r="24" spans="1:21" ht="18" x14ac:dyDescent="0.3">
      <c r="D24" s="11"/>
      <c r="E24" s="30"/>
      <c r="F24" s="31"/>
      <c r="G24" s="11"/>
      <c r="H24" s="11"/>
      <c r="I24" s="11"/>
      <c r="J24" s="11"/>
    </row>
    <row r="25" spans="1:21" x14ac:dyDescent="0.3">
      <c r="D25" s="11"/>
      <c r="E25" s="11"/>
      <c r="F25" s="11"/>
      <c r="G25" s="11"/>
      <c r="H25" s="11"/>
      <c r="I25" s="11"/>
      <c r="J25" s="11"/>
    </row>
    <row r="26" spans="1:21" x14ac:dyDescent="0.3">
      <c r="D26" s="11"/>
      <c r="E26" s="11"/>
      <c r="F26" s="11"/>
      <c r="G26" s="11"/>
      <c r="H26" s="11"/>
      <c r="I26" s="11"/>
      <c r="J26" s="11"/>
    </row>
    <row r="27" spans="1:21" x14ac:dyDescent="0.3">
      <c r="D27" s="11"/>
      <c r="E27" s="11"/>
      <c r="F27" s="11"/>
      <c r="G27" s="11"/>
      <c r="H27" s="11"/>
      <c r="I27" s="11"/>
      <c r="J27" s="11"/>
    </row>
    <row r="28" spans="1:21" x14ac:dyDescent="0.3">
      <c r="D28" s="11"/>
      <c r="E28" s="11"/>
      <c r="F28" s="11"/>
      <c r="G28" s="11"/>
      <c r="H28" s="11"/>
      <c r="I28" s="11"/>
      <c r="J28" s="11"/>
    </row>
    <row r="29" spans="1:21" x14ac:dyDescent="0.3">
      <c r="D29" s="11"/>
      <c r="E29" s="11"/>
      <c r="F29" s="11"/>
      <c r="G29" s="11"/>
      <c r="H29" s="11"/>
      <c r="I29" s="11"/>
      <c r="J29" s="11"/>
    </row>
    <row r="30" spans="1:21" x14ac:dyDescent="0.3">
      <c r="D30" s="11"/>
      <c r="E30" s="11"/>
      <c r="F30" s="11"/>
      <c r="G30" s="11"/>
      <c r="H30" s="11"/>
      <c r="I30" s="11"/>
      <c r="J30" s="11"/>
    </row>
    <row r="31" spans="1:21" x14ac:dyDescent="0.3">
      <c r="D31" s="11"/>
      <c r="E31" s="11"/>
      <c r="F31" s="11"/>
      <c r="G31" s="11"/>
      <c r="H31" s="11"/>
      <c r="I31" s="11"/>
      <c r="J31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9"/>
  <sheetViews>
    <sheetView zoomScale="60" zoomScaleNormal="60" workbookViewId="0">
      <selection activeCell="F30" sqref="F30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181">
        <v>14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8"/>
      <c r="B4" s="164"/>
      <c r="C4" s="198" t="s">
        <v>45</v>
      </c>
      <c r="D4" s="202"/>
      <c r="E4" s="255"/>
      <c r="F4" s="198"/>
      <c r="G4" s="967"/>
      <c r="H4" s="395" t="s">
        <v>26</v>
      </c>
      <c r="I4" s="396"/>
      <c r="J4" s="397"/>
      <c r="K4" s="502" t="s">
        <v>27</v>
      </c>
      <c r="L4" s="1058" t="s">
        <v>28</v>
      </c>
      <c r="M4" s="1059"/>
      <c r="N4" s="1059"/>
      <c r="O4" s="1076"/>
      <c r="P4" s="1058" t="s">
        <v>29</v>
      </c>
      <c r="Q4" s="1061"/>
      <c r="R4" s="1061"/>
      <c r="S4" s="1062"/>
    </row>
    <row r="5" spans="1:21" s="20" customFormat="1" ht="28.5" customHeight="1" thickBot="1" x14ac:dyDescent="0.35">
      <c r="A5" s="219" t="s">
        <v>0</v>
      </c>
      <c r="B5" s="165"/>
      <c r="C5" s="199" t="s">
        <v>46</v>
      </c>
      <c r="D5" s="203" t="s">
        <v>47</v>
      </c>
      <c r="E5" s="158" t="s">
        <v>44</v>
      </c>
      <c r="F5" s="199" t="s">
        <v>30</v>
      </c>
      <c r="G5" s="199" t="s">
        <v>43</v>
      </c>
      <c r="H5" s="398" t="s">
        <v>31</v>
      </c>
      <c r="I5" s="14" t="s">
        <v>32</v>
      </c>
      <c r="J5" s="123" t="s">
        <v>33</v>
      </c>
      <c r="K5" s="503" t="s">
        <v>34</v>
      </c>
      <c r="L5" s="398" t="s">
        <v>35</v>
      </c>
      <c r="M5" s="14" t="s">
        <v>36</v>
      </c>
      <c r="N5" s="14" t="s">
        <v>37</v>
      </c>
      <c r="O5" s="966" t="s">
        <v>38</v>
      </c>
      <c r="P5" s="398" t="s">
        <v>39</v>
      </c>
      <c r="Q5" s="14" t="s">
        <v>40</v>
      </c>
      <c r="R5" s="14" t="s">
        <v>41</v>
      </c>
      <c r="S5" s="123" t="s">
        <v>42</v>
      </c>
    </row>
    <row r="6" spans="1:21" s="20" customFormat="1" ht="26.4" customHeight="1" x14ac:dyDescent="0.3">
      <c r="A6" s="166" t="s">
        <v>6</v>
      </c>
      <c r="B6" s="215"/>
      <c r="C6" s="215">
        <v>25</v>
      </c>
      <c r="D6" s="261" t="s">
        <v>23</v>
      </c>
      <c r="E6" s="577" t="s">
        <v>58</v>
      </c>
      <c r="F6" s="534">
        <v>150</v>
      </c>
      <c r="G6" s="720"/>
      <c r="H6" s="356">
        <v>0.6</v>
      </c>
      <c r="I6" s="17">
        <v>0.45</v>
      </c>
      <c r="J6" s="60">
        <v>12.3</v>
      </c>
      <c r="K6" s="381">
        <v>54.9</v>
      </c>
      <c r="L6" s="356">
        <v>0.03</v>
      </c>
      <c r="M6" s="17">
        <v>7.5</v>
      </c>
      <c r="N6" s="17">
        <v>0.01</v>
      </c>
      <c r="O6" s="22">
        <v>0</v>
      </c>
      <c r="P6" s="356">
        <v>28.5</v>
      </c>
      <c r="Q6" s="17">
        <v>24</v>
      </c>
      <c r="R6" s="17">
        <v>18</v>
      </c>
      <c r="S6" s="60">
        <v>3.45</v>
      </c>
    </row>
    <row r="7" spans="1:21" s="48" customFormat="1" ht="26.4" customHeight="1" x14ac:dyDescent="0.3">
      <c r="A7" s="220"/>
      <c r="B7" s="240" t="s">
        <v>98</v>
      </c>
      <c r="C7" s="273">
        <v>91</v>
      </c>
      <c r="D7" s="257" t="s">
        <v>131</v>
      </c>
      <c r="E7" s="239" t="s">
        <v>132</v>
      </c>
      <c r="F7" s="247">
        <v>90</v>
      </c>
      <c r="G7" s="862"/>
      <c r="H7" s="493">
        <v>17.82</v>
      </c>
      <c r="I7" s="96">
        <v>11.97</v>
      </c>
      <c r="J7" s="97">
        <v>8.2799999999999994</v>
      </c>
      <c r="K7" s="863">
        <v>211.77</v>
      </c>
      <c r="L7" s="493">
        <v>0.36</v>
      </c>
      <c r="M7" s="96">
        <v>0.09</v>
      </c>
      <c r="N7" s="96">
        <v>0</v>
      </c>
      <c r="O7" s="173">
        <v>0.44</v>
      </c>
      <c r="P7" s="493">
        <v>54.18</v>
      </c>
      <c r="Q7" s="96">
        <v>117.54</v>
      </c>
      <c r="R7" s="96">
        <v>24.85</v>
      </c>
      <c r="S7" s="97">
        <v>1.6</v>
      </c>
    </row>
    <row r="8" spans="1:21" s="48" customFormat="1" ht="26.4" customHeight="1" x14ac:dyDescent="0.3">
      <c r="A8" s="220"/>
      <c r="B8" s="242" t="s">
        <v>100</v>
      </c>
      <c r="C8" s="274">
        <v>89</v>
      </c>
      <c r="D8" s="258" t="s">
        <v>113</v>
      </c>
      <c r="E8" s="244" t="s">
        <v>133</v>
      </c>
      <c r="F8" s="248">
        <v>90</v>
      </c>
      <c r="G8" s="1033"/>
      <c r="H8" s="727">
        <v>16.920000000000002</v>
      </c>
      <c r="I8" s="133">
        <v>6.39</v>
      </c>
      <c r="J8" s="728">
        <v>3.42</v>
      </c>
      <c r="K8" s="1011">
        <v>138.78</v>
      </c>
      <c r="L8" s="727">
        <v>0.05</v>
      </c>
      <c r="M8" s="133">
        <v>1</v>
      </c>
      <c r="N8" s="133">
        <v>0</v>
      </c>
      <c r="O8" s="134">
        <v>0.34</v>
      </c>
      <c r="P8" s="727">
        <v>17.02</v>
      </c>
      <c r="Q8" s="133">
        <v>127.1</v>
      </c>
      <c r="R8" s="133">
        <v>23.09</v>
      </c>
      <c r="S8" s="728">
        <v>1.29</v>
      </c>
    </row>
    <row r="9" spans="1:21" s="48" customFormat="1" ht="26.4" customHeight="1" x14ac:dyDescent="0.3">
      <c r="A9" s="220"/>
      <c r="B9" s="241"/>
      <c r="C9" s="212">
        <v>51</v>
      </c>
      <c r="D9" s="1028" t="s">
        <v>78</v>
      </c>
      <c r="E9" s="1031" t="s">
        <v>134</v>
      </c>
      <c r="F9" s="430">
        <v>150</v>
      </c>
      <c r="G9" s="250"/>
      <c r="H9" s="507">
        <v>3.3</v>
      </c>
      <c r="I9" s="33">
        <v>3.9</v>
      </c>
      <c r="J9" s="67">
        <v>25.65</v>
      </c>
      <c r="K9" s="505">
        <v>151.35</v>
      </c>
      <c r="L9" s="507">
        <v>0.15</v>
      </c>
      <c r="M9" s="33">
        <v>21</v>
      </c>
      <c r="N9" s="33">
        <v>0</v>
      </c>
      <c r="O9" s="34">
        <v>1.1399999999999999</v>
      </c>
      <c r="P9" s="507">
        <v>14.01</v>
      </c>
      <c r="Q9" s="33">
        <v>78.63</v>
      </c>
      <c r="R9" s="33">
        <v>29.37</v>
      </c>
      <c r="S9" s="67">
        <v>1.32</v>
      </c>
    </row>
    <row r="10" spans="1:21" s="48" customFormat="1" ht="36" customHeight="1" x14ac:dyDescent="0.3">
      <c r="A10" s="220"/>
      <c r="B10" s="228"/>
      <c r="C10" s="213">
        <v>219</v>
      </c>
      <c r="D10" s="951" t="s">
        <v>130</v>
      </c>
      <c r="E10" s="610" t="s">
        <v>66</v>
      </c>
      <c r="F10" s="429">
        <v>200</v>
      </c>
      <c r="G10" s="252"/>
      <c r="H10" s="356">
        <v>0.26</v>
      </c>
      <c r="I10" s="17">
        <v>0</v>
      </c>
      <c r="J10" s="60">
        <v>15.76</v>
      </c>
      <c r="K10" s="382">
        <v>62</v>
      </c>
      <c r="L10" s="356">
        <v>0</v>
      </c>
      <c r="M10" s="17">
        <v>4.4000000000000004</v>
      </c>
      <c r="N10" s="17">
        <v>0</v>
      </c>
      <c r="O10" s="22">
        <v>0.32</v>
      </c>
      <c r="P10" s="356">
        <v>0.4</v>
      </c>
      <c r="Q10" s="17">
        <v>0</v>
      </c>
      <c r="R10" s="17">
        <v>0</v>
      </c>
      <c r="S10" s="60">
        <v>0.04</v>
      </c>
    </row>
    <row r="11" spans="1:21" s="48" customFormat="1" ht="26.4" customHeight="1" x14ac:dyDescent="0.3">
      <c r="A11" s="220"/>
      <c r="B11" s="211"/>
      <c r="C11" s="213">
        <v>119</v>
      </c>
      <c r="D11" s="261" t="s">
        <v>15</v>
      </c>
      <c r="E11" s="225" t="s">
        <v>67</v>
      </c>
      <c r="F11" s="201">
        <v>30</v>
      </c>
      <c r="G11" s="914"/>
      <c r="H11" s="356">
        <v>2.13</v>
      </c>
      <c r="I11" s="17">
        <v>0.21</v>
      </c>
      <c r="J11" s="60">
        <v>13.26</v>
      </c>
      <c r="K11" s="382">
        <v>72</v>
      </c>
      <c r="L11" s="356">
        <v>0.03</v>
      </c>
      <c r="M11" s="17">
        <v>0</v>
      </c>
      <c r="N11" s="17">
        <v>0</v>
      </c>
      <c r="O11" s="22">
        <v>0.05</v>
      </c>
      <c r="P11" s="356">
        <v>11.1</v>
      </c>
      <c r="Q11" s="17">
        <v>65.400000000000006</v>
      </c>
      <c r="R11" s="17">
        <v>19.5</v>
      </c>
      <c r="S11" s="60">
        <v>0.84</v>
      </c>
      <c r="T11" s="49"/>
      <c r="U11" s="50"/>
    </row>
    <row r="12" spans="1:21" s="48" customFormat="1" ht="26.4" customHeight="1" x14ac:dyDescent="0.3">
      <c r="A12" s="220"/>
      <c r="B12" s="229"/>
      <c r="C12" s="210">
        <v>120</v>
      </c>
      <c r="D12" s="261" t="s">
        <v>16</v>
      </c>
      <c r="E12" s="225" t="s">
        <v>22</v>
      </c>
      <c r="F12" s="201">
        <v>20</v>
      </c>
      <c r="G12" s="914"/>
      <c r="H12" s="356">
        <v>1.1399999999999999</v>
      </c>
      <c r="I12" s="17">
        <v>0.22</v>
      </c>
      <c r="J12" s="60">
        <v>7.44</v>
      </c>
      <c r="K12" s="382">
        <v>36.26</v>
      </c>
      <c r="L12" s="356">
        <v>0.02</v>
      </c>
      <c r="M12" s="17">
        <v>0.08</v>
      </c>
      <c r="N12" s="17">
        <v>0</v>
      </c>
      <c r="O12" s="22">
        <v>0.06</v>
      </c>
      <c r="P12" s="356">
        <v>6.8</v>
      </c>
      <c r="Q12" s="17">
        <v>24</v>
      </c>
      <c r="R12" s="17">
        <v>8.1999999999999993</v>
      </c>
      <c r="S12" s="60">
        <v>0.46</v>
      </c>
    </row>
    <row r="13" spans="1:21" s="48" customFormat="1" ht="26.4" customHeight="1" x14ac:dyDescent="0.3">
      <c r="A13" s="220"/>
      <c r="B13" s="240" t="s">
        <v>98</v>
      </c>
      <c r="C13" s="273"/>
      <c r="D13" s="257"/>
      <c r="E13" s="943" t="s">
        <v>24</v>
      </c>
      <c r="F13" s="490">
        <f>F6+F7+F9+F10+F11+F12</f>
        <v>640</v>
      </c>
      <c r="G13" s="280"/>
      <c r="H13" s="302">
        <f t="shared" ref="H13:S13" si="0">H6+H7+H9+H10+H11+H12</f>
        <v>25.250000000000004</v>
      </c>
      <c r="I13" s="26">
        <f t="shared" si="0"/>
        <v>16.75</v>
      </c>
      <c r="J13" s="98">
        <f t="shared" si="0"/>
        <v>82.69</v>
      </c>
      <c r="K13" s="490">
        <f t="shared" si="0"/>
        <v>588.28</v>
      </c>
      <c r="L13" s="302">
        <f t="shared" si="0"/>
        <v>0.59000000000000008</v>
      </c>
      <c r="M13" s="26">
        <f t="shared" si="0"/>
        <v>33.07</v>
      </c>
      <c r="N13" s="26">
        <f t="shared" si="0"/>
        <v>0.01</v>
      </c>
      <c r="O13" s="172">
        <f t="shared" si="0"/>
        <v>2.0099999999999998</v>
      </c>
      <c r="P13" s="302">
        <f t="shared" si="0"/>
        <v>114.99000000000001</v>
      </c>
      <c r="Q13" s="26">
        <f t="shared" si="0"/>
        <v>309.57000000000005</v>
      </c>
      <c r="R13" s="26">
        <f t="shared" si="0"/>
        <v>99.92</v>
      </c>
      <c r="S13" s="98">
        <f t="shared" si="0"/>
        <v>7.7100000000000009</v>
      </c>
    </row>
    <row r="14" spans="1:21" s="48" customFormat="1" ht="26.4" customHeight="1" x14ac:dyDescent="0.3">
      <c r="A14" s="220"/>
      <c r="B14" s="242" t="s">
        <v>100</v>
      </c>
      <c r="C14" s="274"/>
      <c r="D14" s="258"/>
      <c r="E14" s="942" t="s">
        <v>24</v>
      </c>
      <c r="F14" s="792">
        <f>F6+F8+F9+F10+F11+F12</f>
        <v>640</v>
      </c>
      <c r="G14" s="281"/>
      <c r="H14" s="494">
        <f t="shared" ref="H14:S14" si="1">H6+H8+H9+H10+H11+H12</f>
        <v>24.350000000000005</v>
      </c>
      <c r="I14" s="81">
        <f t="shared" si="1"/>
        <v>11.170000000000002</v>
      </c>
      <c r="J14" s="128">
        <f t="shared" si="1"/>
        <v>77.83</v>
      </c>
      <c r="K14" s="679">
        <f>K6+K8+K9+K10+K11+K12</f>
        <v>515.29</v>
      </c>
      <c r="L14" s="494">
        <f t="shared" si="1"/>
        <v>0.28000000000000003</v>
      </c>
      <c r="M14" s="81">
        <f t="shared" si="1"/>
        <v>33.979999999999997</v>
      </c>
      <c r="N14" s="81">
        <f t="shared" si="1"/>
        <v>0.01</v>
      </c>
      <c r="O14" s="786">
        <f t="shared" si="1"/>
        <v>1.9100000000000001</v>
      </c>
      <c r="P14" s="494">
        <f t="shared" si="1"/>
        <v>77.829999999999984</v>
      </c>
      <c r="Q14" s="81">
        <f t="shared" si="1"/>
        <v>319.13</v>
      </c>
      <c r="R14" s="81">
        <f t="shared" si="1"/>
        <v>98.160000000000011</v>
      </c>
      <c r="S14" s="128">
        <f t="shared" si="1"/>
        <v>7.4</v>
      </c>
    </row>
    <row r="15" spans="1:21" s="48" customFormat="1" ht="26.4" customHeight="1" x14ac:dyDescent="0.3">
      <c r="A15" s="220"/>
      <c r="B15" s="240" t="s">
        <v>98</v>
      </c>
      <c r="C15" s="273"/>
      <c r="D15" s="257"/>
      <c r="E15" s="773" t="s">
        <v>25</v>
      </c>
      <c r="F15" s="247"/>
      <c r="G15" s="862"/>
      <c r="H15" s="493"/>
      <c r="I15" s="96"/>
      <c r="J15" s="97"/>
      <c r="K15" s="637">
        <f>K13/23.5</f>
        <v>25.033191489361702</v>
      </c>
      <c r="L15" s="493"/>
      <c r="M15" s="96"/>
      <c r="N15" s="96"/>
      <c r="O15" s="173"/>
      <c r="P15" s="493"/>
      <c r="Q15" s="96"/>
      <c r="R15" s="96"/>
      <c r="S15" s="97"/>
    </row>
    <row r="16" spans="1:21" s="48" customFormat="1" ht="26.4" customHeight="1" thickBot="1" x14ac:dyDescent="0.35">
      <c r="A16" s="221"/>
      <c r="B16" s="242" t="s">
        <v>100</v>
      </c>
      <c r="C16" s="277"/>
      <c r="D16" s="1030"/>
      <c r="E16" s="1032" t="s">
        <v>25</v>
      </c>
      <c r="F16" s="249"/>
      <c r="G16" s="878"/>
      <c r="H16" s="495"/>
      <c r="I16" s="245"/>
      <c r="J16" s="246"/>
      <c r="K16" s="681">
        <f>K14/23.5</f>
        <v>21.927234042553192</v>
      </c>
      <c r="L16" s="495"/>
      <c r="M16" s="245"/>
      <c r="N16" s="245"/>
      <c r="O16" s="282"/>
      <c r="P16" s="495"/>
      <c r="Q16" s="245"/>
      <c r="R16" s="245"/>
      <c r="S16" s="246"/>
    </row>
    <row r="17" spans="1:21" s="20" customFormat="1" ht="36" customHeight="1" x14ac:dyDescent="0.3">
      <c r="A17" s="222" t="s">
        <v>7</v>
      </c>
      <c r="B17" s="232"/>
      <c r="C17" s="326">
        <v>137</v>
      </c>
      <c r="D17" s="324" t="s">
        <v>23</v>
      </c>
      <c r="E17" s="416" t="s">
        <v>102</v>
      </c>
      <c r="F17" s="201">
        <v>100</v>
      </c>
      <c r="G17" s="330"/>
      <c r="H17" s="71">
        <v>0.9</v>
      </c>
      <c r="I17" s="53">
        <v>0</v>
      </c>
      <c r="J17" s="72">
        <v>8.6</v>
      </c>
      <c r="K17" s="288">
        <v>38</v>
      </c>
      <c r="L17" s="385">
        <v>0.06</v>
      </c>
      <c r="M17" s="53">
        <v>38</v>
      </c>
      <c r="N17" s="53">
        <v>0.06</v>
      </c>
      <c r="O17" s="327">
        <v>0</v>
      </c>
      <c r="P17" s="71">
        <v>35</v>
      </c>
      <c r="Q17" s="53">
        <v>17</v>
      </c>
      <c r="R17" s="53">
        <v>11</v>
      </c>
      <c r="S17" s="327">
        <v>0.1</v>
      </c>
      <c r="T17" s="48"/>
      <c r="U17" s="48"/>
    </row>
    <row r="18" spans="1:21" s="20" customFormat="1" ht="26.4" customHeight="1" x14ac:dyDescent="0.3">
      <c r="A18" s="166"/>
      <c r="B18" s="212"/>
      <c r="C18" s="212">
        <v>34</v>
      </c>
      <c r="D18" s="1028" t="s">
        <v>9</v>
      </c>
      <c r="E18" s="653" t="s">
        <v>103</v>
      </c>
      <c r="F18" s="430">
        <v>200</v>
      </c>
      <c r="G18" s="212"/>
      <c r="H18" s="129">
        <v>9</v>
      </c>
      <c r="I18" s="13">
        <v>5.6</v>
      </c>
      <c r="J18" s="27">
        <v>13.8</v>
      </c>
      <c r="K18" s="213">
        <v>141</v>
      </c>
      <c r="L18" s="357">
        <v>0.24</v>
      </c>
      <c r="M18" s="13">
        <v>1.1599999999999999</v>
      </c>
      <c r="N18" s="13">
        <v>0</v>
      </c>
      <c r="O18" s="65">
        <v>0.18</v>
      </c>
      <c r="P18" s="129">
        <v>45.56</v>
      </c>
      <c r="Q18" s="13">
        <v>86.52</v>
      </c>
      <c r="R18" s="13">
        <v>28.94</v>
      </c>
      <c r="S18" s="65">
        <v>2.16</v>
      </c>
      <c r="T18" s="130"/>
      <c r="U18" s="130"/>
    </row>
    <row r="19" spans="1:21" s="48" customFormat="1" ht="26.4" customHeight="1" x14ac:dyDescent="0.3">
      <c r="A19" s="167"/>
      <c r="B19" s="185"/>
      <c r="C19" s="211">
        <v>81</v>
      </c>
      <c r="D19" s="309" t="s">
        <v>10</v>
      </c>
      <c r="E19" s="236" t="s">
        <v>93</v>
      </c>
      <c r="F19" s="431">
        <v>90</v>
      </c>
      <c r="G19" s="211"/>
      <c r="H19" s="23">
        <v>22.41</v>
      </c>
      <c r="I19" s="24">
        <v>15.3</v>
      </c>
      <c r="J19" s="25">
        <v>0.54</v>
      </c>
      <c r="K19" s="289">
        <v>229.77</v>
      </c>
      <c r="L19" s="419">
        <v>0.05</v>
      </c>
      <c r="M19" s="24">
        <v>1.24</v>
      </c>
      <c r="N19" s="24">
        <v>0.01</v>
      </c>
      <c r="O19" s="69">
        <v>1.4</v>
      </c>
      <c r="P19" s="23">
        <v>27.54</v>
      </c>
      <c r="Q19" s="24">
        <v>170.72</v>
      </c>
      <c r="R19" s="24">
        <v>21.15</v>
      </c>
      <c r="S19" s="69">
        <v>1.2</v>
      </c>
      <c r="T19" s="196"/>
      <c r="U19" s="196"/>
    </row>
    <row r="20" spans="1:21" s="48" customFormat="1" ht="26.4" customHeight="1" x14ac:dyDescent="0.3">
      <c r="A20" s="167"/>
      <c r="B20" s="185"/>
      <c r="C20" s="211">
        <v>65</v>
      </c>
      <c r="D20" s="951" t="s">
        <v>117</v>
      </c>
      <c r="E20" s="226" t="s">
        <v>63</v>
      </c>
      <c r="F20" s="201">
        <v>150</v>
      </c>
      <c r="G20" s="210"/>
      <c r="H20" s="150">
        <v>6.45</v>
      </c>
      <c r="I20" s="151">
        <v>4.05</v>
      </c>
      <c r="J20" s="152">
        <v>40.200000000000003</v>
      </c>
      <c r="K20" s="290">
        <v>223.65</v>
      </c>
      <c r="L20" s="983">
        <v>7.0000000000000007E-2</v>
      </c>
      <c r="M20" s="151">
        <v>0</v>
      </c>
      <c r="N20" s="151">
        <v>0</v>
      </c>
      <c r="O20" s="156">
        <v>2.0699999999999998</v>
      </c>
      <c r="P20" s="150">
        <v>13.05</v>
      </c>
      <c r="Q20" s="151">
        <v>58.33</v>
      </c>
      <c r="R20" s="151">
        <v>22.53</v>
      </c>
      <c r="S20" s="156">
        <v>1.24</v>
      </c>
      <c r="T20" s="197"/>
      <c r="U20" s="196"/>
    </row>
    <row r="21" spans="1:21" s="20" customFormat="1" ht="33.75" customHeight="1" x14ac:dyDescent="0.3">
      <c r="A21" s="168"/>
      <c r="B21" s="212"/>
      <c r="C21" s="210">
        <v>101</v>
      </c>
      <c r="D21" s="951" t="s">
        <v>20</v>
      </c>
      <c r="E21" s="610" t="s">
        <v>83</v>
      </c>
      <c r="F21" s="534">
        <v>200</v>
      </c>
      <c r="G21" s="225"/>
      <c r="H21" s="21">
        <v>0.8</v>
      </c>
      <c r="I21" s="17">
        <v>0</v>
      </c>
      <c r="J21" s="22">
        <v>24.6</v>
      </c>
      <c r="K21" s="286">
        <v>101.2</v>
      </c>
      <c r="L21" s="356">
        <v>0</v>
      </c>
      <c r="M21" s="17">
        <v>140</v>
      </c>
      <c r="N21" s="17">
        <v>0</v>
      </c>
      <c r="O21" s="60">
        <v>0.76</v>
      </c>
      <c r="P21" s="21">
        <v>21.6</v>
      </c>
      <c r="Q21" s="17">
        <v>3.4</v>
      </c>
      <c r="R21" s="17">
        <v>3.4</v>
      </c>
      <c r="S21" s="60">
        <v>0.66</v>
      </c>
      <c r="T21" s="130"/>
      <c r="U21" s="130"/>
    </row>
    <row r="22" spans="1:21" s="20" customFormat="1" ht="26.4" customHeight="1" x14ac:dyDescent="0.3">
      <c r="A22" s="168"/>
      <c r="B22" s="213"/>
      <c r="C22" s="213">
        <v>119</v>
      </c>
      <c r="D22" s="951" t="s">
        <v>15</v>
      </c>
      <c r="E22" s="226" t="s">
        <v>67</v>
      </c>
      <c r="F22" s="160">
        <v>30</v>
      </c>
      <c r="G22" s="211"/>
      <c r="H22" s="23">
        <v>2.13</v>
      </c>
      <c r="I22" s="24">
        <v>0.21</v>
      </c>
      <c r="J22" s="25">
        <v>13.26</v>
      </c>
      <c r="K22" s="417">
        <v>72</v>
      </c>
      <c r="L22" s="419">
        <v>0.03</v>
      </c>
      <c r="M22" s="24">
        <v>0</v>
      </c>
      <c r="N22" s="24">
        <v>0</v>
      </c>
      <c r="O22" s="69">
        <v>0.05</v>
      </c>
      <c r="P22" s="23">
        <v>11.1</v>
      </c>
      <c r="Q22" s="24">
        <v>65.400000000000006</v>
      </c>
      <c r="R22" s="24">
        <v>19.5</v>
      </c>
      <c r="S22" s="69">
        <v>0.84</v>
      </c>
      <c r="T22" s="130"/>
      <c r="U22" s="130"/>
    </row>
    <row r="23" spans="1:21" s="20" customFormat="1" ht="26.4" customHeight="1" x14ac:dyDescent="0.3">
      <c r="A23" s="168"/>
      <c r="B23" s="213"/>
      <c r="C23" s="210">
        <v>120</v>
      </c>
      <c r="D23" s="951" t="s">
        <v>16</v>
      </c>
      <c r="E23" s="226" t="s">
        <v>55</v>
      </c>
      <c r="F23" s="160">
        <v>20</v>
      </c>
      <c r="G23" s="211"/>
      <c r="H23" s="23">
        <v>1.1399999999999999</v>
      </c>
      <c r="I23" s="24">
        <v>0.22</v>
      </c>
      <c r="J23" s="25">
        <v>7.44</v>
      </c>
      <c r="K23" s="417">
        <v>36.26</v>
      </c>
      <c r="L23" s="419">
        <v>0.02</v>
      </c>
      <c r="M23" s="24">
        <v>0.08</v>
      </c>
      <c r="N23" s="24">
        <v>0</v>
      </c>
      <c r="O23" s="69">
        <v>0.06</v>
      </c>
      <c r="P23" s="23">
        <v>6.8</v>
      </c>
      <c r="Q23" s="24">
        <v>24</v>
      </c>
      <c r="R23" s="24">
        <v>8.1999999999999993</v>
      </c>
      <c r="S23" s="69">
        <v>0.46</v>
      </c>
      <c r="T23" s="130"/>
      <c r="U23" s="130"/>
    </row>
    <row r="24" spans="1:21" s="48" customFormat="1" ht="26.4" customHeight="1" x14ac:dyDescent="0.3">
      <c r="A24" s="167"/>
      <c r="B24" s="185"/>
      <c r="C24" s="216"/>
      <c r="D24" s="1029"/>
      <c r="E24" s="234" t="s">
        <v>24</v>
      </c>
      <c r="F24" s="652">
        <f>SUM(F17:F23)</f>
        <v>790</v>
      </c>
      <c r="G24" s="216"/>
      <c r="H24" s="154">
        <f t="shared" ref="H24:S24" si="2">SUM(H17:H23)</f>
        <v>42.830000000000005</v>
      </c>
      <c r="I24" s="153">
        <f t="shared" si="2"/>
        <v>25.38</v>
      </c>
      <c r="J24" s="283">
        <f t="shared" si="2"/>
        <v>108.44000000000001</v>
      </c>
      <c r="K24" s="658">
        <f t="shared" si="2"/>
        <v>841.88</v>
      </c>
      <c r="L24" s="306">
        <f t="shared" si="2"/>
        <v>0.47</v>
      </c>
      <c r="M24" s="153">
        <f t="shared" si="2"/>
        <v>180.48000000000002</v>
      </c>
      <c r="N24" s="153">
        <f t="shared" si="2"/>
        <v>6.9999999999999993E-2</v>
      </c>
      <c r="O24" s="155">
        <f t="shared" si="2"/>
        <v>4.5199999999999987</v>
      </c>
      <c r="P24" s="154">
        <f t="shared" si="2"/>
        <v>160.65</v>
      </c>
      <c r="Q24" s="153">
        <f t="shared" si="2"/>
        <v>425.37</v>
      </c>
      <c r="R24" s="153">
        <f t="shared" si="2"/>
        <v>114.72000000000001</v>
      </c>
      <c r="S24" s="155">
        <f t="shared" si="2"/>
        <v>6.66</v>
      </c>
    </row>
    <row r="25" spans="1:21" s="48" customFormat="1" ht="26.4" customHeight="1" thickBot="1" x14ac:dyDescent="0.35">
      <c r="A25" s="223"/>
      <c r="B25" s="186"/>
      <c r="C25" s="217"/>
      <c r="D25" s="325"/>
      <c r="E25" s="235" t="s">
        <v>25</v>
      </c>
      <c r="F25" s="311"/>
      <c r="G25" s="214"/>
      <c r="H25" s="233"/>
      <c r="I25" s="75"/>
      <c r="J25" s="200"/>
      <c r="K25" s="292">
        <f>K24/23.5</f>
        <v>35.824680851063832</v>
      </c>
      <c r="L25" s="307"/>
      <c r="M25" s="75"/>
      <c r="N25" s="75"/>
      <c r="O25" s="178"/>
      <c r="P25" s="233"/>
      <c r="Q25" s="75"/>
      <c r="R25" s="75"/>
      <c r="S25" s="178"/>
    </row>
    <row r="26" spans="1:21" x14ac:dyDescent="0.3">
      <c r="A26" s="2"/>
      <c r="B26" s="4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1" ht="18" x14ac:dyDescent="0.3">
      <c r="A27" s="88" t="s">
        <v>80</v>
      </c>
      <c r="B27" s="175"/>
      <c r="C27" s="89"/>
      <c r="D27" s="76"/>
      <c r="E27" s="30"/>
      <c r="F27" s="31"/>
      <c r="G27" s="11"/>
      <c r="H27" s="9"/>
      <c r="I27" s="11"/>
      <c r="J27" s="11"/>
    </row>
    <row r="28" spans="1:21" ht="18" x14ac:dyDescent="0.3">
      <c r="A28" s="85" t="s">
        <v>81</v>
      </c>
      <c r="B28" s="176"/>
      <c r="C28" s="86"/>
      <c r="D28" s="87"/>
      <c r="E28" s="30"/>
      <c r="F28" s="31"/>
      <c r="G28" s="11"/>
      <c r="H28" s="11"/>
      <c r="I28" s="11"/>
      <c r="J28" s="11"/>
    </row>
    <row r="29" spans="1:21" ht="18" x14ac:dyDescent="0.3">
      <c r="D29" s="11"/>
      <c r="E29" s="30"/>
      <c r="F29" s="31"/>
      <c r="G29" s="11"/>
      <c r="H29" s="11"/>
      <c r="I29" s="11"/>
      <c r="J29" s="11"/>
    </row>
    <row r="30" spans="1:21" ht="18" x14ac:dyDescent="0.3">
      <c r="D30" s="11"/>
      <c r="E30" s="30"/>
      <c r="F30" s="31"/>
      <c r="G30" s="11"/>
      <c r="H30" s="11"/>
      <c r="I30" s="11"/>
      <c r="J30" s="11"/>
    </row>
    <row r="32" spans="1:21" ht="18" x14ac:dyDescent="0.3">
      <c r="D32" s="11"/>
      <c r="E32" s="30"/>
      <c r="F32" s="3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7"/>
  <sheetViews>
    <sheetView zoomScale="60" zoomScaleNormal="60" workbookViewId="0">
      <selection activeCell="F30" sqref="F30"/>
    </sheetView>
  </sheetViews>
  <sheetFormatPr defaultRowHeight="14.4" x14ac:dyDescent="0.3"/>
  <cols>
    <col min="1" max="1" width="18.44140625" customWidth="1"/>
    <col min="2" max="2" width="16.88671875" customWidth="1"/>
    <col min="3" max="3" width="15.6640625" style="5" customWidth="1"/>
    <col min="4" max="4" width="24.44140625" customWidth="1"/>
    <col min="5" max="5" width="64.4414062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B2" s="6" t="s">
        <v>1</v>
      </c>
      <c r="C2" s="7"/>
      <c r="D2" s="6" t="s">
        <v>3</v>
      </c>
      <c r="E2" s="6"/>
      <c r="F2" s="8" t="s">
        <v>2</v>
      </c>
      <c r="G2" s="181">
        <v>15</v>
      </c>
      <c r="H2" s="6"/>
      <c r="K2" s="8"/>
      <c r="L2" s="7"/>
      <c r="M2" s="1"/>
      <c r="N2" s="2"/>
    </row>
    <row r="3" spans="1:21" ht="15" thickBot="1" x14ac:dyDescent="0.35"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02" t="s">
        <v>205</v>
      </c>
      <c r="B4" s="218"/>
      <c r="C4" s="724" t="s">
        <v>45</v>
      </c>
      <c r="D4" s="202"/>
      <c r="E4" s="255"/>
      <c r="F4" s="724"/>
      <c r="G4" s="723"/>
      <c r="H4" s="383" t="s">
        <v>26</v>
      </c>
      <c r="I4" s="110"/>
      <c r="J4" s="384"/>
      <c r="K4" s="502" t="s">
        <v>27</v>
      </c>
      <c r="L4" s="1067" t="s">
        <v>28</v>
      </c>
      <c r="M4" s="1068"/>
      <c r="N4" s="1068"/>
      <c r="O4" s="1069"/>
      <c r="P4" s="1070" t="s">
        <v>29</v>
      </c>
      <c r="Q4" s="1070"/>
      <c r="R4" s="1070"/>
      <c r="S4" s="1071"/>
    </row>
    <row r="5" spans="1:21" s="20" customFormat="1" ht="28.5" customHeight="1" thickBot="1" x14ac:dyDescent="0.35">
      <c r="A5" s="841"/>
      <c r="B5" s="219" t="s">
        <v>204</v>
      </c>
      <c r="C5" s="165" t="s">
        <v>46</v>
      </c>
      <c r="D5" s="338" t="s">
        <v>47</v>
      </c>
      <c r="E5" s="158" t="s">
        <v>44</v>
      </c>
      <c r="F5" s="165" t="s">
        <v>30</v>
      </c>
      <c r="G5" s="158" t="s">
        <v>43</v>
      </c>
      <c r="H5" s="355" t="s">
        <v>31</v>
      </c>
      <c r="I5" s="118" t="s">
        <v>32</v>
      </c>
      <c r="J5" s="120" t="s">
        <v>33</v>
      </c>
      <c r="K5" s="503" t="s">
        <v>34</v>
      </c>
      <c r="L5" s="355" t="s">
        <v>35</v>
      </c>
      <c r="M5" s="118" t="s">
        <v>36</v>
      </c>
      <c r="N5" s="118" t="s">
        <v>37</v>
      </c>
      <c r="O5" s="120" t="s">
        <v>38</v>
      </c>
      <c r="P5" s="117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237" t="s">
        <v>6</v>
      </c>
      <c r="B6" s="166"/>
      <c r="C6" s="326">
        <v>137</v>
      </c>
      <c r="D6" s="322" t="s">
        <v>23</v>
      </c>
      <c r="E6" s="324" t="s">
        <v>102</v>
      </c>
      <c r="F6" s="215">
        <v>150</v>
      </c>
      <c r="G6" s="377"/>
      <c r="H6" s="385">
        <v>1.35</v>
      </c>
      <c r="I6" s="53">
        <v>0</v>
      </c>
      <c r="J6" s="327">
        <v>12.9</v>
      </c>
      <c r="K6" s="755">
        <v>57</v>
      </c>
      <c r="L6" s="385">
        <v>0.09</v>
      </c>
      <c r="M6" s="53">
        <v>57</v>
      </c>
      <c r="N6" s="53">
        <v>0.09</v>
      </c>
      <c r="O6" s="327">
        <v>0</v>
      </c>
      <c r="P6" s="71">
        <v>52.5</v>
      </c>
      <c r="Q6" s="53">
        <v>25.5</v>
      </c>
      <c r="R6" s="53">
        <v>16.5</v>
      </c>
      <c r="S6" s="327">
        <v>0.15</v>
      </c>
    </row>
    <row r="7" spans="1:21" s="48" customFormat="1" ht="42.75" customHeight="1" x14ac:dyDescent="0.3">
      <c r="A7" s="842"/>
      <c r="B7" s="220"/>
      <c r="C7" s="211">
        <v>72</v>
      </c>
      <c r="D7" s="205" t="s">
        <v>137</v>
      </c>
      <c r="E7" s="268" t="s">
        <v>213</v>
      </c>
      <c r="F7" s="211">
        <v>150</v>
      </c>
      <c r="G7" s="310"/>
      <c r="H7" s="419">
        <v>21.9</v>
      </c>
      <c r="I7" s="24">
        <v>14.85</v>
      </c>
      <c r="J7" s="69">
        <v>34.799999999999997</v>
      </c>
      <c r="K7" s="418">
        <v>360</v>
      </c>
      <c r="L7" s="419">
        <v>0.05</v>
      </c>
      <c r="M7" s="24">
        <v>0.6</v>
      </c>
      <c r="N7" s="24">
        <v>0.2</v>
      </c>
      <c r="O7" s="69">
        <v>0.5</v>
      </c>
      <c r="P7" s="23">
        <v>159.9</v>
      </c>
      <c r="Q7" s="24">
        <v>238</v>
      </c>
      <c r="R7" s="24">
        <v>22.9</v>
      </c>
      <c r="S7" s="69">
        <v>1.3</v>
      </c>
    </row>
    <row r="8" spans="1:21" s="48" customFormat="1" ht="26.4" customHeight="1" x14ac:dyDescent="0.3">
      <c r="A8" s="842"/>
      <c r="B8" s="220"/>
      <c r="C8" s="211">
        <v>116</v>
      </c>
      <c r="D8" s="205" t="s">
        <v>77</v>
      </c>
      <c r="E8" s="309" t="s">
        <v>136</v>
      </c>
      <c r="F8" s="211">
        <v>200</v>
      </c>
      <c r="G8" s="310"/>
      <c r="H8" s="356">
        <v>3.2</v>
      </c>
      <c r="I8" s="17">
        <v>3.2</v>
      </c>
      <c r="J8" s="60">
        <v>14.6</v>
      </c>
      <c r="K8" s="381">
        <v>100.8</v>
      </c>
      <c r="L8" s="356">
        <v>6.5</v>
      </c>
      <c r="M8" s="17">
        <v>1.08</v>
      </c>
      <c r="N8" s="17">
        <v>0.02</v>
      </c>
      <c r="O8" s="60">
        <v>6.5</v>
      </c>
      <c r="P8" s="21">
        <v>178.44</v>
      </c>
      <c r="Q8" s="17">
        <v>136.9</v>
      </c>
      <c r="R8" s="17">
        <v>25.2</v>
      </c>
      <c r="S8" s="60">
        <v>0.42</v>
      </c>
    </row>
    <row r="9" spans="1:21" s="48" customFormat="1" ht="26.4" customHeight="1" x14ac:dyDescent="0.3">
      <c r="A9" s="842"/>
      <c r="B9" s="220"/>
      <c r="C9" s="213">
        <v>121</v>
      </c>
      <c r="D9" s="225" t="s">
        <v>15</v>
      </c>
      <c r="E9" s="256" t="s">
        <v>59</v>
      </c>
      <c r="F9" s="276">
        <v>20</v>
      </c>
      <c r="G9" s="201"/>
      <c r="H9" s="356">
        <v>1.44</v>
      </c>
      <c r="I9" s="17">
        <v>0.13</v>
      </c>
      <c r="J9" s="60">
        <v>9.83</v>
      </c>
      <c r="K9" s="381">
        <v>50.44</v>
      </c>
      <c r="L9" s="356">
        <v>0.04</v>
      </c>
      <c r="M9" s="17">
        <v>0</v>
      </c>
      <c r="N9" s="17">
        <v>0</v>
      </c>
      <c r="O9" s="60">
        <v>0.51</v>
      </c>
      <c r="P9" s="21">
        <v>7.5</v>
      </c>
      <c r="Q9" s="17">
        <v>24.6</v>
      </c>
      <c r="R9" s="17">
        <v>9.9</v>
      </c>
      <c r="S9" s="60">
        <v>0.45</v>
      </c>
    </row>
    <row r="10" spans="1:21" s="48" customFormat="1" ht="30" customHeight="1" x14ac:dyDescent="0.3">
      <c r="A10" s="842"/>
      <c r="B10" s="220"/>
      <c r="C10" s="210">
        <v>120</v>
      </c>
      <c r="D10" s="225" t="s">
        <v>16</v>
      </c>
      <c r="E10" s="269" t="s">
        <v>55</v>
      </c>
      <c r="F10" s="210">
        <v>20</v>
      </c>
      <c r="G10" s="201"/>
      <c r="H10" s="356">
        <v>1.1399999999999999</v>
      </c>
      <c r="I10" s="17">
        <v>0.22</v>
      </c>
      <c r="J10" s="60">
        <v>7.44</v>
      </c>
      <c r="K10" s="382">
        <v>36.26</v>
      </c>
      <c r="L10" s="356">
        <v>0.02</v>
      </c>
      <c r="M10" s="17">
        <v>0.08</v>
      </c>
      <c r="N10" s="17">
        <v>0</v>
      </c>
      <c r="O10" s="60">
        <v>0.06</v>
      </c>
      <c r="P10" s="21">
        <v>6.8</v>
      </c>
      <c r="Q10" s="17">
        <v>24</v>
      </c>
      <c r="R10" s="17">
        <v>8.1999999999999993</v>
      </c>
      <c r="S10" s="60">
        <v>0.46</v>
      </c>
    </row>
    <row r="11" spans="1:21" s="48" customFormat="1" ht="26.4" customHeight="1" x14ac:dyDescent="0.3">
      <c r="A11" s="842"/>
      <c r="B11" s="220"/>
      <c r="C11" s="316"/>
      <c r="D11" s="308"/>
      <c r="E11" s="270" t="s">
        <v>24</v>
      </c>
      <c r="F11" s="408">
        <f>SUM(F6:F10)</f>
        <v>540</v>
      </c>
      <c r="G11" s="619"/>
      <c r="H11" s="419">
        <f t="shared" ref="H11:S11" si="0">SUM(H6:H10)</f>
        <v>29.03</v>
      </c>
      <c r="I11" s="24">
        <f t="shared" si="0"/>
        <v>18.399999999999999</v>
      </c>
      <c r="J11" s="69">
        <f t="shared" si="0"/>
        <v>79.569999999999993</v>
      </c>
      <c r="K11" s="807">
        <f t="shared" si="0"/>
        <v>604.5</v>
      </c>
      <c r="L11" s="419">
        <f t="shared" si="0"/>
        <v>6.6999999999999993</v>
      </c>
      <c r="M11" s="24">
        <f t="shared" si="0"/>
        <v>58.76</v>
      </c>
      <c r="N11" s="24">
        <f t="shared" si="0"/>
        <v>0.31000000000000005</v>
      </c>
      <c r="O11" s="69">
        <f t="shared" si="0"/>
        <v>7.5699999999999994</v>
      </c>
      <c r="P11" s="23">
        <f t="shared" si="0"/>
        <v>405.14000000000004</v>
      </c>
      <c r="Q11" s="24">
        <f t="shared" si="0"/>
        <v>449</v>
      </c>
      <c r="R11" s="24">
        <f t="shared" si="0"/>
        <v>82.7</v>
      </c>
      <c r="S11" s="69">
        <f t="shared" si="0"/>
        <v>2.78</v>
      </c>
      <c r="T11" s="49"/>
      <c r="U11" s="50"/>
    </row>
    <row r="12" spans="1:21" s="48" customFormat="1" ht="26.4" customHeight="1" thickBot="1" x14ac:dyDescent="0.35">
      <c r="A12" s="842"/>
      <c r="B12" s="220"/>
      <c r="C12" s="216"/>
      <c r="D12" s="208"/>
      <c r="E12" s="804" t="s">
        <v>25</v>
      </c>
      <c r="F12" s="216"/>
      <c r="G12" s="806"/>
      <c r="H12" s="401"/>
      <c r="I12" s="402"/>
      <c r="J12" s="803"/>
      <c r="K12" s="808">
        <f>K11/23.5</f>
        <v>25.723404255319149</v>
      </c>
      <c r="L12" s="401"/>
      <c r="M12" s="402"/>
      <c r="N12" s="402"/>
      <c r="O12" s="803"/>
      <c r="P12" s="802"/>
      <c r="Q12" s="402"/>
      <c r="R12" s="402"/>
      <c r="S12" s="803"/>
    </row>
    <row r="13" spans="1:21" s="20" customFormat="1" ht="26.4" customHeight="1" x14ac:dyDescent="0.3">
      <c r="A13" s="237" t="s">
        <v>7</v>
      </c>
      <c r="B13" s="222"/>
      <c r="C13" s="215">
        <v>172</v>
      </c>
      <c r="D13" s="656" t="s">
        <v>8</v>
      </c>
      <c r="E13" s="370" t="s">
        <v>197</v>
      </c>
      <c r="F13" s="720">
        <v>60</v>
      </c>
      <c r="G13" s="915"/>
      <c r="H13" s="403">
        <v>1.86</v>
      </c>
      <c r="I13" s="56">
        <v>0.12</v>
      </c>
      <c r="J13" s="57">
        <v>4.26</v>
      </c>
      <c r="K13" s="506">
        <v>24.6</v>
      </c>
      <c r="L13" s="403">
        <v>0.06</v>
      </c>
      <c r="M13" s="56">
        <v>6</v>
      </c>
      <c r="N13" s="56">
        <v>0.18</v>
      </c>
      <c r="O13" s="64">
        <v>0</v>
      </c>
      <c r="P13" s="403">
        <v>9.6</v>
      </c>
      <c r="Q13" s="56">
        <v>31.8</v>
      </c>
      <c r="R13" s="56">
        <v>12.6</v>
      </c>
      <c r="S13" s="57">
        <v>0.42</v>
      </c>
      <c r="T13" s="48"/>
      <c r="U13" s="48"/>
    </row>
    <row r="14" spans="1:21" s="20" customFormat="1" ht="26.4" customHeight="1" x14ac:dyDescent="0.3">
      <c r="A14" s="841"/>
      <c r="B14" s="166"/>
      <c r="C14" s="211">
        <v>35</v>
      </c>
      <c r="D14" s="205" t="s">
        <v>141</v>
      </c>
      <c r="E14" s="268" t="s">
        <v>138</v>
      </c>
      <c r="F14" s="278">
        <v>200</v>
      </c>
      <c r="G14" s="160"/>
      <c r="H14" s="357">
        <v>4.8</v>
      </c>
      <c r="I14" s="13">
        <v>7.6</v>
      </c>
      <c r="J14" s="65">
        <v>9</v>
      </c>
      <c r="K14" s="161">
        <v>123.6</v>
      </c>
      <c r="L14" s="357">
        <v>0.04</v>
      </c>
      <c r="M14" s="13">
        <v>1.92</v>
      </c>
      <c r="N14" s="13">
        <v>0</v>
      </c>
      <c r="O14" s="27">
        <v>0.42</v>
      </c>
      <c r="P14" s="357">
        <v>32.18</v>
      </c>
      <c r="Q14" s="13">
        <v>49.14</v>
      </c>
      <c r="R14" s="13">
        <v>14.76</v>
      </c>
      <c r="S14" s="65">
        <v>0.64</v>
      </c>
      <c r="T14" s="130"/>
      <c r="U14" s="130"/>
    </row>
    <row r="15" spans="1:21" s="48" customFormat="1" ht="35.25" customHeight="1" x14ac:dyDescent="0.3">
      <c r="A15" s="842"/>
      <c r="B15" s="167"/>
      <c r="C15" s="211">
        <v>229</v>
      </c>
      <c r="D15" s="308" t="s">
        <v>10</v>
      </c>
      <c r="E15" s="268" t="s">
        <v>179</v>
      </c>
      <c r="F15" s="333">
        <v>90</v>
      </c>
      <c r="G15" s="160"/>
      <c r="H15" s="419">
        <v>21.66</v>
      </c>
      <c r="I15" s="24">
        <v>11.7</v>
      </c>
      <c r="J15" s="69">
        <v>3.1</v>
      </c>
      <c r="K15" s="418">
        <v>202.32</v>
      </c>
      <c r="L15" s="419">
        <v>0.18</v>
      </c>
      <c r="M15" s="24">
        <v>0.45</v>
      </c>
      <c r="N15" s="24">
        <v>0.02</v>
      </c>
      <c r="O15" s="25">
        <v>2.52</v>
      </c>
      <c r="P15" s="419">
        <v>41.31</v>
      </c>
      <c r="Q15" s="24">
        <v>206.21</v>
      </c>
      <c r="R15" s="24">
        <v>31.19</v>
      </c>
      <c r="S15" s="69">
        <v>0.72</v>
      </c>
      <c r="T15" s="196"/>
      <c r="U15" s="196"/>
    </row>
    <row r="16" spans="1:21" s="48" customFormat="1" ht="26.4" customHeight="1" x14ac:dyDescent="0.3">
      <c r="A16" s="842"/>
      <c r="B16" s="809" t="s">
        <v>98</v>
      </c>
      <c r="C16" s="273">
        <v>50</v>
      </c>
      <c r="D16" s="239" t="s">
        <v>78</v>
      </c>
      <c r="E16" s="810" t="s">
        <v>139</v>
      </c>
      <c r="F16" s="273">
        <v>150</v>
      </c>
      <c r="G16" s="247"/>
      <c r="H16" s="811">
        <v>3.3</v>
      </c>
      <c r="I16" s="812">
        <v>7.8</v>
      </c>
      <c r="J16" s="813">
        <v>22.35</v>
      </c>
      <c r="K16" s="814">
        <v>173.1</v>
      </c>
      <c r="L16" s="811">
        <v>0.14000000000000001</v>
      </c>
      <c r="M16" s="812">
        <v>18.149999999999999</v>
      </c>
      <c r="N16" s="812">
        <v>4.41</v>
      </c>
      <c r="O16" s="1049">
        <v>1.1299999999999999</v>
      </c>
      <c r="P16" s="811">
        <v>36.36</v>
      </c>
      <c r="Q16" s="812">
        <v>85.5</v>
      </c>
      <c r="R16" s="812">
        <v>27.8</v>
      </c>
      <c r="S16" s="813">
        <v>1.1399999999999999</v>
      </c>
      <c r="T16" s="197"/>
      <c r="U16" s="196"/>
    </row>
    <row r="17" spans="1:21" s="48" customFormat="1" ht="26.4" customHeight="1" x14ac:dyDescent="0.3">
      <c r="A17" s="842"/>
      <c r="B17" s="815" t="s">
        <v>100</v>
      </c>
      <c r="C17" s="274">
        <v>51</v>
      </c>
      <c r="D17" s="244" t="s">
        <v>78</v>
      </c>
      <c r="E17" s="816" t="s">
        <v>201</v>
      </c>
      <c r="F17" s="274">
        <v>150</v>
      </c>
      <c r="G17" s="248"/>
      <c r="H17" s="817">
        <v>3.3</v>
      </c>
      <c r="I17" s="818">
        <v>3.9</v>
      </c>
      <c r="J17" s="819">
        <v>25.65</v>
      </c>
      <c r="K17" s="820">
        <v>151.35</v>
      </c>
      <c r="L17" s="817">
        <v>0.15</v>
      </c>
      <c r="M17" s="818">
        <v>21</v>
      </c>
      <c r="N17" s="818">
        <v>0</v>
      </c>
      <c r="O17" s="975">
        <v>1.1399999999999999</v>
      </c>
      <c r="P17" s="817">
        <v>14.01</v>
      </c>
      <c r="Q17" s="818">
        <v>78.63</v>
      </c>
      <c r="R17" s="818">
        <v>29.37</v>
      </c>
      <c r="S17" s="819">
        <v>1.32</v>
      </c>
      <c r="T17" s="197"/>
      <c r="U17" s="196"/>
    </row>
    <row r="18" spans="1:21" s="20" customFormat="1" ht="33.75" customHeight="1" x14ac:dyDescent="0.3">
      <c r="A18" s="841"/>
      <c r="B18" s="168"/>
      <c r="C18" s="211">
        <v>107</v>
      </c>
      <c r="D18" s="205" t="s">
        <v>20</v>
      </c>
      <c r="E18" s="268" t="s">
        <v>140</v>
      </c>
      <c r="F18" s="278">
        <v>200</v>
      </c>
      <c r="G18" s="310"/>
      <c r="H18" s="356">
        <v>0</v>
      </c>
      <c r="I18" s="17">
        <v>0</v>
      </c>
      <c r="J18" s="60">
        <v>19.600000000000001</v>
      </c>
      <c r="K18" s="381">
        <v>78</v>
      </c>
      <c r="L18" s="356">
        <v>0.02</v>
      </c>
      <c r="M18" s="17">
        <v>8</v>
      </c>
      <c r="N18" s="17">
        <v>0.3</v>
      </c>
      <c r="O18" s="22">
        <v>0</v>
      </c>
      <c r="P18" s="356">
        <v>0</v>
      </c>
      <c r="Q18" s="17">
        <v>0</v>
      </c>
      <c r="R18" s="17">
        <v>0</v>
      </c>
      <c r="S18" s="60">
        <v>0</v>
      </c>
      <c r="T18" s="130"/>
      <c r="U18" s="130"/>
    </row>
    <row r="19" spans="1:21" s="20" customFormat="1" ht="26.4" customHeight="1" x14ac:dyDescent="0.3">
      <c r="A19" s="841"/>
      <c r="B19" s="168"/>
      <c r="C19" s="213">
        <v>119</v>
      </c>
      <c r="D19" s="225" t="s">
        <v>15</v>
      </c>
      <c r="E19" s="269" t="s">
        <v>67</v>
      </c>
      <c r="F19" s="210">
        <v>45</v>
      </c>
      <c r="G19" s="400"/>
      <c r="H19" s="356">
        <v>3.19</v>
      </c>
      <c r="I19" s="17">
        <v>0.31</v>
      </c>
      <c r="J19" s="60">
        <v>19.89</v>
      </c>
      <c r="K19" s="381">
        <v>108</v>
      </c>
      <c r="L19" s="356">
        <v>0.05</v>
      </c>
      <c r="M19" s="17">
        <v>0</v>
      </c>
      <c r="N19" s="17">
        <v>0</v>
      </c>
      <c r="O19" s="22">
        <v>0.08</v>
      </c>
      <c r="P19" s="356">
        <v>16.649999999999999</v>
      </c>
      <c r="Q19" s="17">
        <v>98.1</v>
      </c>
      <c r="R19" s="17">
        <v>29.25</v>
      </c>
      <c r="S19" s="60">
        <v>1.26</v>
      </c>
      <c r="T19" s="130"/>
      <c r="U19" s="130"/>
    </row>
    <row r="20" spans="1:21" s="20" customFormat="1" ht="26.4" customHeight="1" x14ac:dyDescent="0.3">
      <c r="A20" s="841"/>
      <c r="B20" s="168"/>
      <c r="C20" s="210">
        <v>120</v>
      </c>
      <c r="D20" s="225" t="s">
        <v>16</v>
      </c>
      <c r="E20" s="269" t="s">
        <v>55</v>
      </c>
      <c r="F20" s="210">
        <v>25</v>
      </c>
      <c r="G20" s="400"/>
      <c r="H20" s="356">
        <v>1.42</v>
      </c>
      <c r="I20" s="17">
        <v>0.27</v>
      </c>
      <c r="J20" s="60">
        <v>9.3000000000000007</v>
      </c>
      <c r="K20" s="381">
        <v>45.32</v>
      </c>
      <c r="L20" s="356">
        <v>0.02</v>
      </c>
      <c r="M20" s="17">
        <v>0.1</v>
      </c>
      <c r="N20" s="17">
        <v>0</v>
      </c>
      <c r="O20" s="22">
        <v>7.0000000000000007E-2</v>
      </c>
      <c r="P20" s="356">
        <v>8.5</v>
      </c>
      <c r="Q20" s="17">
        <v>30</v>
      </c>
      <c r="R20" s="17">
        <v>10.25</v>
      </c>
      <c r="S20" s="60">
        <v>0.56999999999999995</v>
      </c>
      <c r="T20" s="130"/>
      <c r="U20" s="130"/>
    </row>
    <row r="21" spans="1:21" s="20" customFormat="1" ht="26.4" customHeight="1" x14ac:dyDescent="0.3">
      <c r="A21" s="841"/>
      <c r="B21" s="821" t="s">
        <v>98</v>
      </c>
      <c r="C21" s="822"/>
      <c r="D21" s="823"/>
      <c r="E21" s="553" t="s">
        <v>24</v>
      </c>
      <c r="F21" s="822">
        <f>F13+F14+F15+F16+F18+F19+F20</f>
        <v>770</v>
      </c>
      <c r="G21" s="1047"/>
      <c r="H21" s="493">
        <f t="shared" ref="H21:S21" si="1">H13+H14+H15+H16+H18+H19+H20</f>
        <v>36.230000000000004</v>
      </c>
      <c r="I21" s="96">
        <f t="shared" si="1"/>
        <v>27.799999999999997</v>
      </c>
      <c r="J21" s="97">
        <f t="shared" si="1"/>
        <v>87.5</v>
      </c>
      <c r="K21" s="1048">
        <f t="shared" si="1"/>
        <v>754.94</v>
      </c>
      <c r="L21" s="493">
        <f t="shared" si="1"/>
        <v>0.51</v>
      </c>
      <c r="M21" s="96">
        <f t="shared" si="1"/>
        <v>34.619999999999997</v>
      </c>
      <c r="N21" s="96">
        <f t="shared" si="1"/>
        <v>4.91</v>
      </c>
      <c r="O21" s="173">
        <f t="shared" si="1"/>
        <v>4.2200000000000006</v>
      </c>
      <c r="P21" s="493">
        <f t="shared" si="1"/>
        <v>144.6</v>
      </c>
      <c r="Q21" s="96">
        <f t="shared" si="1"/>
        <v>500.75</v>
      </c>
      <c r="R21" s="96">
        <f t="shared" si="1"/>
        <v>125.85</v>
      </c>
      <c r="S21" s="97">
        <f t="shared" si="1"/>
        <v>4.75</v>
      </c>
      <c r="T21" s="130"/>
      <c r="U21" s="130"/>
    </row>
    <row r="22" spans="1:21" s="48" customFormat="1" ht="26.4" customHeight="1" x14ac:dyDescent="0.3">
      <c r="A22" s="842"/>
      <c r="B22" s="815" t="s">
        <v>100</v>
      </c>
      <c r="C22" s="349"/>
      <c r="D22" s="824"/>
      <c r="E22" s="263" t="s">
        <v>24</v>
      </c>
      <c r="F22" s="452">
        <f>F13+F14+F15+F17+F18+F19+F20</f>
        <v>770</v>
      </c>
      <c r="G22" s="875"/>
      <c r="H22" s="798">
        <f t="shared" ref="H22:S22" si="2">H13+H14+H15+H17+H18+H19+H20</f>
        <v>36.230000000000004</v>
      </c>
      <c r="I22" s="771">
        <f t="shared" si="2"/>
        <v>23.899999999999995</v>
      </c>
      <c r="J22" s="799">
        <f t="shared" si="2"/>
        <v>90.8</v>
      </c>
      <c r="K22" s="876">
        <f t="shared" si="2"/>
        <v>733.19</v>
      </c>
      <c r="L22" s="798">
        <f t="shared" si="2"/>
        <v>0.52000000000000013</v>
      </c>
      <c r="M22" s="771">
        <f t="shared" si="2"/>
        <v>37.47</v>
      </c>
      <c r="N22" s="771">
        <f t="shared" si="2"/>
        <v>0.5</v>
      </c>
      <c r="O22" s="797">
        <f t="shared" si="2"/>
        <v>4.2300000000000004</v>
      </c>
      <c r="P22" s="798">
        <f t="shared" si="2"/>
        <v>122.25</v>
      </c>
      <c r="Q22" s="771">
        <f t="shared" si="2"/>
        <v>493.88</v>
      </c>
      <c r="R22" s="771">
        <f t="shared" si="2"/>
        <v>127.42</v>
      </c>
      <c r="S22" s="799">
        <f t="shared" si="2"/>
        <v>4.9300000000000006</v>
      </c>
    </row>
    <row r="23" spans="1:21" s="48" customFormat="1" ht="26.4" customHeight="1" x14ac:dyDescent="0.3">
      <c r="A23" s="842"/>
      <c r="B23" s="809" t="s">
        <v>98</v>
      </c>
      <c r="C23" s="346"/>
      <c r="D23" s="825"/>
      <c r="E23" s="264" t="s">
        <v>25</v>
      </c>
      <c r="F23" s="774"/>
      <c r="G23" s="734"/>
      <c r="H23" s="302"/>
      <c r="I23" s="26"/>
      <c r="J23" s="98"/>
      <c r="K23" s="828">
        <f>K21/23.5</f>
        <v>32.125106382978728</v>
      </c>
      <c r="L23" s="302"/>
      <c r="M23" s="26"/>
      <c r="N23" s="26"/>
      <c r="O23" s="172"/>
      <c r="P23" s="302"/>
      <c r="Q23" s="26"/>
      <c r="R23" s="26"/>
      <c r="S23" s="98"/>
    </row>
    <row r="24" spans="1:21" s="48" customFormat="1" ht="26.4" customHeight="1" thickBot="1" x14ac:dyDescent="0.35">
      <c r="A24" s="843"/>
      <c r="B24" s="826" t="s">
        <v>100</v>
      </c>
      <c r="C24" s="735"/>
      <c r="D24" s="348"/>
      <c r="E24" s="265" t="s">
        <v>25</v>
      </c>
      <c r="F24" s="277"/>
      <c r="G24" s="249"/>
      <c r="H24" s="736"/>
      <c r="I24" s="737"/>
      <c r="J24" s="738"/>
      <c r="K24" s="827">
        <f>K22/23.5</f>
        <v>31.19957446808511</v>
      </c>
      <c r="L24" s="736"/>
      <c r="M24" s="737"/>
      <c r="N24" s="737"/>
      <c r="O24" s="795"/>
      <c r="P24" s="736"/>
      <c r="Q24" s="737"/>
      <c r="R24" s="737"/>
      <c r="S24" s="738"/>
    </row>
    <row r="25" spans="1:21" x14ac:dyDescent="0.3">
      <c r="B25" s="2"/>
      <c r="C25" s="317"/>
      <c r="D25" s="35"/>
      <c r="E25" s="35"/>
      <c r="F25" s="35"/>
      <c r="G25" s="318"/>
      <c r="H25" s="319"/>
      <c r="I25" s="318"/>
      <c r="J25" s="35"/>
      <c r="K25" s="320"/>
      <c r="L25" s="35"/>
      <c r="M25" s="35"/>
      <c r="N25" s="35"/>
      <c r="O25" s="321"/>
      <c r="P25" s="321"/>
      <c r="Q25" s="321"/>
      <c r="R25" s="321"/>
      <c r="S25" s="321"/>
    </row>
    <row r="26" spans="1:21" ht="18" x14ac:dyDescent="0.3">
      <c r="B26" s="88" t="s">
        <v>80</v>
      </c>
      <c r="C26" s="89"/>
      <c r="D26" s="76"/>
      <c r="E26" s="30"/>
      <c r="F26" s="31"/>
      <c r="G26" s="11"/>
      <c r="H26" s="9"/>
      <c r="I26" s="11"/>
      <c r="J26" s="11"/>
    </row>
    <row r="27" spans="1:21" ht="18" x14ac:dyDescent="0.3">
      <c r="B27" s="85" t="s">
        <v>81</v>
      </c>
      <c r="C27" s="86"/>
      <c r="D27" s="87"/>
      <c r="E27" s="30"/>
      <c r="F27" s="31"/>
      <c r="G27" s="11"/>
      <c r="H27" s="11"/>
      <c r="I27" s="11"/>
      <c r="J27" s="11"/>
    </row>
    <row r="28" spans="1:21" ht="18" x14ac:dyDescent="0.3">
      <c r="D28" s="11"/>
      <c r="E28" s="30"/>
      <c r="F28" s="31"/>
      <c r="G28" s="11"/>
      <c r="H28" s="11"/>
      <c r="I28" s="11"/>
      <c r="J28" s="11"/>
    </row>
    <row r="29" spans="1:21" ht="18" x14ac:dyDescent="0.3">
      <c r="D29" s="11"/>
      <c r="E29" s="30"/>
      <c r="F29" s="31"/>
      <c r="G29" s="11"/>
      <c r="H29" s="11"/>
      <c r="I29" s="11"/>
      <c r="J29" s="11"/>
    </row>
    <row r="30" spans="1:21" ht="18" x14ac:dyDescent="0.3">
      <c r="D30" s="11"/>
      <c r="E30" s="30"/>
      <c r="F30" s="31"/>
      <c r="G30" s="11"/>
      <c r="H30" s="11"/>
      <c r="I30" s="11"/>
      <c r="J30" s="11"/>
    </row>
    <row r="31" spans="1:21" x14ac:dyDescent="0.3">
      <c r="D31" s="11"/>
      <c r="E31" s="11"/>
      <c r="F31" s="11"/>
      <c r="G31" s="11"/>
      <c r="H31" s="11"/>
      <c r="I31" s="11"/>
      <c r="J31" s="11"/>
    </row>
    <row r="32" spans="1:21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zoomScale="60" zoomScaleNormal="60" workbookViewId="0">
      <selection activeCell="H27" sqref="H27:S27"/>
    </sheetView>
  </sheetViews>
  <sheetFormatPr defaultRowHeight="14.4" x14ac:dyDescent="0.3"/>
  <cols>
    <col min="1" max="1" width="16.88671875" customWidth="1"/>
    <col min="2" max="3" width="15.6640625" style="5" customWidth="1"/>
    <col min="4" max="4" width="24.44140625" style="5" customWidth="1"/>
    <col min="5" max="5" width="65.664062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8.44140625" customWidth="1"/>
    <col min="16" max="16" width="9.88671875" customWidth="1"/>
  </cols>
  <sheetData>
    <row r="2" spans="1:21" ht="22.8" x14ac:dyDescent="0.4">
      <c r="A2" s="6" t="s">
        <v>1</v>
      </c>
      <c r="B2" s="7"/>
      <c r="C2" s="341"/>
      <c r="D2" s="341" t="s">
        <v>3</v>
      </c>
      <c r="E2" s="6"/>
      <c r="F2" s="8" t="s">
        <v>2</v>
      </c>
      <c r="G2" s="181">
        <v>16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42"/>
      <c r="D3" s="3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8"/>
      <c r="B4" s="164"/>
      <c r="C4" s="198" t="s">
        <v>45</v>
      </c>
      <c r="D4" s="339"/>
      <c r="E4" s="255"/>
      <c r="F4" s="164"/>
      <c r="G4" s="968"/>
      <c r="H4" s="395" t="s">
        <v>26</v>
      </c>
      <c r="I4" s="396"/>
      <c r="J4" s="397"/>
      <c r="K4" s="502" t="s">
        <v>27</v>
      </c>
      <c r="L4" s="1058" t="s">
        <v>28</v>
      </c>
      <c r="M4" s="1059"/>
      <c r="N4" s="1059"/>
      <c r="O4" s="1076"/>
      <c r="P4" s="1058" t="s">
        <v>29</v>
      </c>
      <c r="Q4" s="1061"/>
      <c r="R4" s="1061"/>
      <c r="S4" s="1062"/>
    </row>
    <row r="5" spans="1:21" s="20" customFormat="1" ht="28.5" customHeight="1" thickBot="1" x14ac:dyDescent="0.35">
      <c r="A5" s="219" t="s">
        <v>0</v>
      </c>
      <c r="B5" s="165"/>
      <c r="C5" s="199" t="s">
        <v>46</v>
      </c>
      <c r="D5" s="338" t="s">
        <v>47</v>
      </c>
      <c r="E5" s="158" t="s">
        <v>44</v>
      </c>
      <c r="F5" s="165" t="s">
        <v>30</v>
      </c>
      <c r="G5" s="158" t="s">
        <v>43</v>
      </c>
      <c r="H5" s="398" t="s">
        <v>31</v>
      </c>
      <c r="I5" s="14" t="s">
        <v>32</v>
      </c>
      <c r="J5" s="123" t="s">
        <v>33</v>
      </c>
      <c r="K5" s="503" t="s">
        <v>34</v>
      </c>
      <c r="L5" s="398" t="s">
        <v>35</v>
      </c>
      <c r="M5" s="14" t="s">
        <v>36</v>
      </c>
      <c r="N5" s="14" t="s">
        <v>37</v>
      </c>
      <c r="O5" s="966" t="s">
        <v>38</v>
      </c>
      <c r="P5" s="398" t="s">
        <v>39</v>
      </c>
      <c r="Q5" s="14" t="s">
        <v>40</v>
      </c>
      <c r="R5" s="14" t="s">
        <v>41</v>
      </c>
      <c r="S5" s="123" t="s">
        <v>42</v>
      </c>
    </row>
    <row r="6" spans="1:21" s="20" customFormat="1" ht="26.4" customHeight="1" x14ac:dyDescent="0.3">
      <c r="A6" s="166" t="s">
        <v>6</v>
      </c>
      <c r="B6" s="215"/>
      <c r="C6" s="195">
        <v>1</v>
      </c>
      <c r="D6" s="210" t="s">
        <v>23</v>
      </c>
      <c r="E6" s="261" t="s">
        <v>13</v>
      </c>
      <c r="F6" s="326">
        <v>15</v>
      </c>
      <c r="G6" s="1034"/>
      <c r="H6" s="356">
        <v>3.66</v>
      </c>
      <c r="I6" s="17">
        <v>3.54</v>
      </c>
      <c r="J6" s="60">
        <v>0</v>
      </c>
      <c r="K6" s="382">
        <v>46.5</v>
      </c>
      <c r="L6" s="356">
        <v>0</v>
      </c>
      <c r="M6" s="17">
        <v>0.24</v>
      </c>
      <c r="N6" s="17">
        <v>0</v>
      </c>
      <c r="O6" s="22">
        <v>0</v>
      </c>
      <c r="P6" s="356">
        <v>150</v>
      </c>
      <c r="Q6" s="17">
        <v>81.599999999999994</v>
      </c>
      <c r="R6" s="17">
        <v>7.05</v>
      </c>
      <c r="S6" s="60">
        <v>0.09</v>
      </c>
    </row>
    <row r="7" spans="1:21" s="48" customFormat="1" ht="39.75" customHeight="1" x14ac:dyDescent="0.3">
      <c r="A7" s="220"/>
      <c r="B7" s="240" t="s">
        <v>98</v>
      </c>
      <c r="C7" s="273">
        <v>222</v>
      </c>
      <c r="D7" s="257" t="s">
        <v>10</v>
      </c>
      <c r="E7" s="615" t="s">
        <v>160</v>
      </c>
      <c r="F7" s="558">
        <v>90</v>
      </c>
      <c r="G7" s="862"/>
      <c r="H7" s="493">
        <v>13.8</v>
      </c>
      <c r="I7" s="96">
        <v>14.43</v>
      </c>
      <c r="J7" s="97">
        <v>8.0399999999999991</v>
      </c>
      <c r="K7" s="863">
        <v>218.79</v>
      </c>
      <c r="L7" s="493">
        <v>0</v>
      </c>
      <c r="M7" s="96">
        <v>10.53</v>
      </c>
      <c r="N7" s="96">
        <v>0.03</v>
      </c>
      <c r="O7" s="173">
        <v>0.85</v>
      </c>
      <c r="P7" s="493">
        <v>78.430000000000007</v>
      </c>
      <c r="Q7" s="96">
        <v>143.71</v>
      </c>
      <c r="R7" s="96">
        <v>20.39</v>
      </c>
      <c r="S7" s="97">
        <v>1.0900000000000001</v>
      </c>
    </row>
    <row r="8" spans="1:21" s="48" customFormat="1" ht="26.4" customHeight="1" x14ac:dyDescent="0.3">
      <c r="A8" s="220"/>
      <c r="B8" s="242" t="s">
        <v>100</v>
      </c>
      <c r="C8" s="281">
        <v>177</v>
      </c>
      <c r="D8" s="244" t="s">
        <v>10</v>
      </c>
      <c r="E8" s="258" t="s">
        <v>145</v>
      </c>
      <c r="F8" s="274">
        <v>90</v>
      </c>
      <c r="G8" s="1033"/>
      <c r="H8" s="567">
        <v>19.71</v>
      </c>
      <c r="I8" s="83">
        <v>3.42</v>
      </c>
      <c r="J8" s="127">
        <v>1.26</v>
      </c>
      <c r="K8" s="565">
        <v>114.3</v>
      </c>
      <c r="L8" s="567">
        <v>0.06</v>
      </c>
      <c r="M8" s="83">
        <v>3.98</v>
      </c>
      <c r="N8" s="83">
        <v>0.01</v>
      </c>
      <c r="O8" s="84">
        <v>0.83</v>
      </c>
      <c r="P8" s="567">
        <v>21.32</v>
      </c>
      <c r="Q8" s="83">
        <v>76.22</v>
      </c>
      <c r="R8" s="83">
        <v>22.3</v>
      </c>
      <c r="S8" s="127">
        <v>0.96</v>
      </c>
    </row>
    <row r="9" spans="1:21" s="48" customFormat="1" ht="26.4" customHeight="1" x14ac:dyDescent="0.3">
      <c r="A9" s="220"/>
      <c r="B9" s="241"/>
      <c r="C9" s="194">
        <v>64</v>
      </c>
      <c r="D9" s="206" t="s">
        <v>57</v>
      </c>
      <c r="E9" s="354" t="s">
        <v>92</v>
      </c>
      <c r="F9" s="275">
        <v>150</v>
      </c>
      <c r="G9" s="250"/>
      <c r="H9" s="357">
        <v>6.45</v>
      </c>
      <c r="I9" s="13">
        <v>4.05</v>
      </c>
      <c r="J9" s="65">
        <v>40.200000000000003</v>
      </c>
      <c r="K9" s="161">
        <v>223.65</v>
      </c>
      <c r="L9" s="357">
        <v>0.08</v>
      </c>
      <c r="M9" s="13">
        <v>0</v>
      </c>
      <c r="N9" s="13">
        <v>0</v>
      </c>
      <c r="O9" s="27">
        <v>2.0699999999999998</v>
      </c>
      <c r="P9" s="357">
        <v>13.05</v>
      </c>
      <c r="Q9" s="13">
        <v>58.34</v>
      </c>
      <c r="R9" s="13">
        <v>22.53</v>
      </c>
      <c r="S9" s="65">
        <v>1.25</v>
      </c>
    </row>
    <row r="10" spans="1:21" s="48" customFormat="1" ht="39.75" customHeight="1" x14ac:dyDescent="0.3">
      <c r="A10" s="220"/>
      <c r="B10" s="241"/>
      <c r="C10" s="201">
        <v>216</v>
      </c>
      <c r="D10" s="204" t="s">
        <v>20</v>
      </c>
      <c r="E10" s="363" t="s">
        <v>177</v>
      </c>
      <c r="F10" s="272">
        <v>200</v>
      </c>
      <c r="G10" s="261"/>
      <c r="H10" s="356">
        <v>0.26</v>
      </c>
      <c r="I10" s="17">
        <v>0</v>
      </c>
      <c r="J10" s="60">
        <v>15.76</v>
      </c>
      <c r="K10" s="382">
        <v>62</v>
      </c>
      <c r="L10" s="419">
        <v>0</v>
      </c>
      <c r="M10" s="24">
        <v>4.4000000000000004</v>
      </c>
      <c r="N10" s="24">
        <v>0</v>
      </c>
      <c r="O10" s="25">
        <v>0.32</v>
      </c>
      <c r="P10" s="419">
        <v>0.4</v>
      </c>
      <c r="Q10" s="24">
        <v>0</v>
      </c>
      <c r="R10" s="24">
        <v>0</v>
      </c>
      <c r="S10" s="69">
        <v>0.04</v>
      </c>
    </row>
    <row r="11" spans="1:21" s="48" customFormat="1" ht="26.4" customHeight="1" x14ac:dyDescent="0.3">
      <c r="A11" s="220"/>
      <c r="B11" s="229"/>
      <c r="C11" s="27">
        <v>119</v>
      </c>
      <c r="D11" s="204" t="s">
        <v>15</v>
      </c>
      <c r="E11" s="261" t="s">
        <v>67</v>
      </c>
      <c r="F11" s="210">
        <v>30</v>
      </c>
      <c r="G11" s="914"/>
      <c r="H11" s="356">
        <v>2.13</v>
      </c>
      <c r="I11" s="17">
        <v>0.21</v>
      </c>
      <c r="J11" s="60">
        <v>13.26</v>
      </c>
      <c r="K11" s="382">
        <v>72</v>
      </c>
      <c r="L11" s="356">
        <v>0.03</v>
      </c>
      <c r="M11" s="17">
        <v>0</v>
      </c>
      <c r="N11" s="17">
        <v>0</v>
      </c>
      <c r="O11" s="22">
        <v>0.05</v>
      </c>
      <c r="P11" s="356">
        <v>11.1</v>
      </c>
      <c r="Q11" s="17">
        <v>65.400000000000006</v>
      </c>
      <c r="R11" s="17">
        <v>19.5</v>
      </c>
      <c r="S11" s="60">
        <v>0.84</v>
      </c>
    </row>
    <row r="12" spans="1:21" s="48" customFormat="1" ht="30" customHeight="1" x14ac:dyDescent="0.3">
      <c r="A12" s="220"/>
      <c r="B12" s="211"/>
      <c r="C12" s="195">
        <v>120</v>
      </c>
      <c r="D12" s="204" t="s">
        <v>16</v>
      </c>
      <c r="E12" s="261" t="s">
        <v>22</v>
      </c>
      <c r="F12" s="210">
        <v>20</v>
      </c>
      <c r="G12" s="914"/>
      <c r="H12" s="356">
        <v>1.1399999999999999</v>
      </c>
      <c r="I12" s="17">
        <v>0.22</v>
      </c>
      <c r="J12" s="60">
        <v>7.44</v>
      </c>
      <c r="K12" s="382">
        <v>36.26</v>
      </c>
      <c r="L12" s="356">
        <v>0.02</v>
      </c>
      <c r="M12" s="17">
        <v>0.08</v>
      </c>
      <c r="N12" s="17">
        <v>0</v>
      </c>
      <c r="O12" s="22">
        <v>0.06</v>
      </c>
      <c r="P12" s="356">
        <v>6.8</v>
      </c>
      <c r="Q12" s="17">
        <v>24</v>
      </c>
      <c r="R12" s="17">
        <v>8.1999999999999993</v>
      </c>
      <c r="S12" s="60">
        <v>0.46</v>
      </c>
    </row>
    <row r="13" spans="1:21" s="48" customFormat="1" ht="30" customHeight="1" x14ac:dyDescent="0.3">
      <c r="A13" s="220"/>
      <c r="B13" s="240" t="s">
        <v>98</v>
      </c>
      <c r="C13" s="247"/>
      <c r="D13" s="239"/>
      <c r="E13" s="262" t="s">
        <v>24</v>
      </c>
      <c r="F13" s="453">
        <f>F6+F7+F9+F10+F11+F12</f>
        <v>505</v>
      </c>
      <c r="G13" s="280"/>
      <c r="H13" s="302">
        <f t="shared" ref="H13:S13" si="0">H6+H7+H9+H10+H11+H12</f>
        <v>27.44</v>
      </c>
      <c r="I13" s="26">
        <f t="shared" si="0"/>
        <v>22.45</v>
      </c>
      <c r="J13" s="98">
        <f t="shared" si="0"/>
        <v>84.7</v>
      </c>
      <c r="K13" s="490">
        <f t="shared" si="0"/>
        <v>659.19999999999993</v>
      </c>
      <c r="L13" s="302">
        <f t="shared" si="0"/>
        <v>0.13</v>
      </c>
      <c r="M13" s="26">
        <f t="shared" si="0"/>
        <v>15.25</v>
      </c>
      <c r="N13" s="26">
        <f t="shared" si="0"/>
        <v>0.03</v>
      </c>
      <c r="O13" s="172">
        <f t="shared" si="0"/>
        <v>3.3499999999999996</v>
      </c>
      <c r="P13" s="302">
        <f t="shared" si="0"/>
        <v>259.78000000000003</v>
      </c>
      <c r="Q13" s="26">
        <f t="shared" si="0"/>
        <v>373.04999999999995</v>
      </c>
      <c r="R13" s="26">
        <f t="shared" si="0"/>
        <v>77.67</v>
      </c>
      <c r="S13" s="98">
        <f t="shared" si="0"/>
        <v>3.77</v>
      </c>
    </row>
    <row r="14" spans="1:21" s="48" customFormat="1" ht="30" customHeight="1" x14ac:dyDescent="0.3">
      <c r="A14" s="220"/>
      <c r="B14" s="242" t="s">
        <v>100</v>
      </c>
      <c r="C14" s="248"/>
      <c r="D14" s="244"/>
      <c r="E14" s="263" t="s">
        <v>24</v>
      </c>
      <c r="F14" s="451">
        <f>F6+F8+F9+F10+F11+F12</f>
        <v>505</v>
      </c>
      <c r="G14" s="281"/>
      <c r="H14" s="494">
        <f t="shared" ref="H14:S14" si="1">H6+H8+H9+H10+H11+H12</f>
        <v>33.35</v>
      </c>
      <c r="I14" s="81">
        <f t="shared" si="1"/>
        <v>11.440000000000001</v>
      </c>
      <c r="J14" s="128">
        <f t="shared" si="1"/>
        <v>77.92</v>
      </c>
      <c r="K14" s="792">
        <f t="shared" si="1"/>
        <v>554.71</v>
      </c>
      <c r="L14" s="494">
        <f t="shared" si="1"/>
        <v>0.19</v>
      </c>
      <c r="M14" s="81">
        <f t="shared" si="1"/>
        <v>8.7000000000000011</v>
      </c>
      <c r="N14" s="81">
        <f t="shared" si="1"/>
        <v>0.01</v>
      </c>
      <c r="O14" s="786">
        <f t="shared" si="1"/>
        <v>3.3299999999999996</v>
      </c>
      <c r="P14" s="494">
        <f t="shared" si="1"/>
        <v>202.67000000000002</v>
      </c>
      <c r="Q14" s="81">
        <f t="shared" si="1"/>
        <v>305.56</v>
      </c>
      <c r="R14" s="81">
        <f t="shared" si="1"/>
        <v>79.58</v>
      </c>
      <c r="S14" s="128">
        <f t="shared" si="1"/>
        <v>3.6399999999999997</v>
      </c>
    </row>
    <row r="15" spans="1:21" s="48" customFormat="1" ht="26.4" customHeight="1" x14ac:dyDescent="0.3">
      <c r="A15" s="220"/>
      <c r="B15" s="240" t="s">
        <v>98</v>
      </c>
      <c r="C15" s="347"/>
      <c r="D15" s="239"/>
      <c r="E15" s="262" t="s">
        <v>25</v>
      </c>
      <c r="F15" s="273"/>
      <c r="G15" s="1035"/>
      <c r="H15" s="493"/>
      <c r="I15" s="96"/>
      <c r="J15" s="97"/>
      <c r="K15" s="637">
        <f>K13/23.5</f>
        <v>28.051063829787232</v>
      </c>
      <c r="L15" s="493"/>
      <c r="M15" s="96"/>
      <c r="N15" s="96"/>
      <c r="O15" s="173"/>
      <c r="P15" s="493"/>
      <c r="Q15" s="96"/>
      <c r="R15" s="96"/>
      <c r="S15" s="97"/>
      <c r="T15" s="49"/>
      <c r="U15" s="50"/>
    </row>
    <row r="16" spans="1:21" s="48" customFormat="1" ht="26.4" customHeight="1" thickBot="1" x14ac:dyDescent="0.35">
      <c r="A16" s="220"/>
      <c r="B16" s="242" t="s">
        <v>100</v>
      </c>
      <c r="C16" s="296"/>
      <c r="D16" s="254"/>
      <c r="E16" s="265" t="s">
        <v>25</v>
      </c>
      <c r="F16" s="277"/>
      <c r="G16" s="1036"/>
      <c r="H16" s="495"/>
      <c r="I16" s="245"/>
      <c r="J16" s="246"/>
      <c r="K16" s="681">
        <f>K14/23.5</f>
        <v>23.604680851063833</v>
      </c>
      <c r="L16" s="711"/>
      <c r="M16" s="648"/>
      <c r="N16" s="648"/>
      <c r="O16" s="718"/>
      <c r="P16" s="711"/>
      <c r="Q16" s="648"/>
      <c r="R16" s="648"/>
      <c r="S16" s="649"/>
    </row>
    <row r="17" spans="1:21" s="20" customFormat="1" ht="26.4" customHeight="1" x14ac:dyDescent="0.3">
      <c r="A17" s="222" t="s">
        <v>7</v>
      </c>
      <c r="B17" s="337"/>
      <c r="C17" s="215">
        <v>25</v>
      </c>
      <c r="D17" s="947" t="s">
        <v>23</v>
      </c>
      <c r="E17" s="577" t="s">
        <v>58</v>
      </c>
      <c r="F17" s="579">
        <v>150</v>
      </c>
      <c r="G17" s="720"/>
      <c r="H17" s="385">
        <v>0.6</v>
      </c>
      <c r="I17" s="53">
        <v>0.45</v>
      </c>
      <c r="J17" s="327">
        <v>12.3</v>
      </c>
      <c r="K17" s="506">
        <v>54.9</v>
      </c>
      <c r="L17" s="403">
        <v>0.03</v>
      </c>
      <c r="M17" s="56">
        <v>7.5</v>
      </c>
      <c r="N17" s="56">
        <v>0.01</v>
      </c>
      <c r="O17" s="64">
        <v>0</v>
      </c>
      <c r="P17" s="403">
        <v>28.5</v>
      </c>
      <c r="Q17" s="56">
        <v>24</v>
      </c>
      <c r="R17" s="56">
        <v>18</v>
      </c>
      <c r="S17" s="57">
        <v>3.45</v>
      </c>
      <c r="T17" s="48"/>
      <c r="U17" s="48"/>
    </row>
    <row r="18" spans="1:21" s="20" customFormat="1" ht="26.4" customHeight="1" x14ac:dyDescent="0.3">
      <c r="A18" s="220"/>
      <c r="B18" s="240" t="s">
        <v>98</v>
      </c>
      <c r="C18" s="247">
        <v>228</v>
      </c>
      <c r="D18" s="239" t="s">
        <v>141</v>
      </c>
      <c r="E18" s="829" t="s">
        <v>174</v>
      </c>
      <c r="F18" s="830" t="s">
        <v>175</v>
      </c>
      <c r="G18" s="280"/>
      <c r="H18" s="764">
        <v>4.99</v>
      </c>
      <c r="I18" s="765">
        <v>10.45</v>
      </c>
      <c r="J18" s="766">
        <v>19.23</v>
      </c>
      <c r="K18" s="767">
        <v>192.17</v>
      </c>
      <c r="L18" s="764">
        <v>0.08</v>
      </c>
      <c r="M18" s="765">
        <v>4.28</v>
      </c>
      <c r="N18" s="765">
        <v>0.18</v>
      </c>
      <c r="O18" s="831">
        <v>2.2599999999999998</v>
      </c>
      <c r="P18" s="764">
        <v>55.2</v>
      </c>
      <c r="Q18" s="765">
        <v>91.66</v>
      </c>
      <c r="R18" s="765">
        <v>24.08</v>
      </c>
      <c r="S18" s="766">
        <v>1.0900000000000001</v>
      </c>
      <c r="T18" s="196"/>
      <c r="U18" s="196"/>
    </row>
    <row r="19" spans="1:21" s="20" customFormat="1" ht="26.4" customHeight="1" x14ac:dyDescent="0.3">
      <c r="A19" s="220"/>
      <c r="B19" s="242" t="s">
        <v>100</v>
      </c>
      <c r="C19" s="248" t="s">
        <v>203</v>
      </c>
      <c r="D19" s="244" t="s">
        <v>9</v>
      </c>
      <c r="E19" s="834" t="s">
        <v>202</v>
      </c>
      <c r="F19" s="835" t="s">
        <v>175</v>
      </c>
      <c r="G19" s="281"/>
      <c r="H19" s="567">
        <v>3.8</v>
      </c>
      <c r="I19" s="83">
        <v>3.73</v>
      </c>
      <c r="J19" s="127">
        <v>15.43</v>
      </c>
      <c r="K19" s="565">
        <v>110.37</v>
      </c>
      <c r="L19" s="567">
        <v>0.08</v>
      </c>
      <c r="M19" s="83">
        <v>4.13</v>
      </c>
      <c r="N19" s="83">
        <v>0.18</v>
      </c>
      <c r="O19" s="84">
        <v>24.15</v>
      </c>
      <c r="P19" s="567">
        <v>113.84</v>
      </c>
      <c r="Q19" s="83">
        <v>113.84</v>
      </c>
      <c r="R19" s="83">
        <v>47.85</v>
      </c>
      <c r="S19" s="127">
        <v>1.89</v>
      </c>
      <c r="T19" s="196"/>
      <c r="U19" s="196"/>
    </row>
    <row r="20" spans="1:21" s="48" customFormat="1" ht="35.25" customHeight="1" x14ac:dyDescent="0.3">
      <c r="A20" s="167"/>
      <c r="B20" s="240" t="s">
        <v>98</v>
      </c>
      <c r="C20" s="247">
        <v>216</v>
      </c>
      <c r="D20" s="239" t="s">
        <v>10</v>
      </c>
      <c r="E20" s="829" t="s">
        <v>144</v>
      </c>
      <c r="F20" s="830">
        <v>90</v>
      </c>
      <c r="G20" s="280"/>
      <c r="H20" s="493">
        <v>15.03</v>
      </c>
      <c r="I20" s="96">
        <v>17.2</v>
      </c>
      <c r="J20" s="97">
        <v>7.59</v>
      </c>
      <c r="K20" s="863">
        <v>245.79</v>
      </c>
      <c r="L20" s="493">
        <v>0.19</v>
      </c>
      <c r="M20" s="96">
        <v>1.1100000000000001</v>
      </c>
      <c r="N20" s="96">
        <v>11.06</v>
      </c>
      <c r="O20" s="173">
        <v>0.3</v>
      </c>
      <c r="P20" s="493">
        <v>24.12</v>
      </c>
      <c r="Q20" s="96">
        <v>138.6</v>
      </c>
      <c r="R20" s="96">
        <v>20.7</v>
      </c>
      <c r="S20" s="97">
        <v>1.35</v>
      </c>
      <c r="T20" s="196"/>
      <c r="U20" s="196"/>
    </row>
    <row r="21" spans="1:21" s="48" customFormat="1" ht="35.25" customHeight="1" x14ac:dyDescent="0.3">
      <c r="A21" s="167"/>
      <c r="B21" s="242" t="s">
        <v>100</v>
      </c>
      <c r="C21" s="248">
        <v>89</v>
      </c>
      <c r="D21" s="244" t="s">
        <v>10</v>
      </c>
      <c r="E21" s="834" t="s">
        <v>133</v>
      </c>
      <c r="F21" s="835">
        <v>90</v>
      </c>
      <c r="G21" s="281"/>
      <c r="H21" s="358">
        <v>14.88</v>
      </c>
      <c r="I21" s="102">
        <v>13.95</v>
      </c>
      <c r="J21" s="171">
        <v>3.3</v>
      </c>
      <c r="K21" s="678">
        <v>198.45</v>
      </c>
      <c r="L21" s="358">
        <v>0.04</v>
      </c>
      <c r="M21" s="102">
        <v>0.94</v>
      </c>
      <c r="N21" s="102">
        <v>0</v>
      </c>
      <c r="O21" s="744">
        <v>0.84</v>
      </c>
      <c r="P21" s="358">
        <v>12.6</v>
      </c>
      <c r="Q21" s="102">
        <v>146.01</v>
      </c>
      <c r="R21" s="102">
        <v>19.89</v>
      </c>
      <c r="S21" s="171">
        <v>2.1</v>
      </c>
      <c r="T21" s="196"/>
      <c r="U21" s="196"/>
    </row>
    <row r="22" spans="1:21" s="48" customFormat="1" ht="26.4" customHeight="1" x14ac:dyDescent="0.3">
      <c r="A22" s="167"/>
      <c r="B22" s="211"/>
      <c r="C22" s="160">
        <v>53</v>
      </c>
      <c r="D22" s="205" t="s">
        <v>78</v>
      </c>
      <c r="E22" s="315" t="s">
        <v>143</v>
      </c>
      <c r="F22" s="211">
        <v>150</v>
      </c>
      <c r="G22" s="251"/>
      <c r="H22" s="419">
        <v>3.3</v>
      </c>
      <c r="I22" s="24">
        <v>4.95</v>
      </c>
      <c r="J22" s="69">
        <v>32.25</v>
      </c>
      <c r="K22" s="418">
        <v>186.45</v>
      </c>
      <c r="L22" s="419">
        <v>0.03</v>
      </c>
      <c r="M22" s="24">
        <v>0</v>
      </c>
      <c r="N22" s="24">
        <v>0</v>
      </c>
      <c r="O22" s="25">
        <v>1.72</v>
      </c>
      <c r="P22" s="419">
        <v>4.95</v>
      </c>
      <c r="Q22" s="24">
        <v>79.83</v>
      </c>
      <c r="R22" s="24">
        <v>26.52</v>
      </c>
      <c r="S22" s="69">
        <v>0.52</v>
      </c>
      <c r="T22" s="197"/>
      <c r="U22" s="196"/>
    </row>
    <row r="23" spans="1:21" s="20" customFormat="1" ht="33.75" customHeight="1" x14ac:dyDescent="0.3">
      <c r="A23" s="167"/>
      <c r="B23" s="185"/>
      <c r="C23" s="211">
        <v>103</v>
      </c>
      <c r="D23" s="309" t="s">
        <v>20</v>
      </c>
      <c r="E23" s="617" t="s">
        <v>75</v>
      </c>
      <c r="F23" s="278">
        <v>200</v>
      </c>
      <c r="G23" s="853"/>
      <c r="H23" s="356">
        <v>0.2</v>
      </c>
      <c r="I23" s="17">
        <v>0</v>
      </c>
      <c r="J23" s="60">
        <v>15.02</v>
      </c>
      <c r="K23" s="381">
        <v>61.6</v>
      </c>
      <c r="L23" s="356">
        <v>0</v>
      </c>
      <c r="M23" s="17">
        <v>2</v>
      </c>
      <c r="N23" s="17">
        <v>0</v>
      </c>
      <c r="O23" s="22">
        <v>0.1</v>
      </c>
      <c r="P23" s="356">
        <v>6.74</v>
      </c>
      <c r="Q23" s="17">
        <v>5.74</v>
      </c>
      <c r="R23" s="17">
        <v>2.96</v>
      </c>
      <c r="S23" s="60">
        <v>0.2</v>
      </c>
      <c r="T23" s="130"/>
      <c r="U23" s="130"/>
    </row>
    <row r="24" spans="1:21" s="20" customFormat="1" ht="26.4" customHeight="1" x14ac:dyDescent="0.3">
      <c r="A24" s="167"/>
      <c r="B24" s="185"/>
      <c r="C24" s="641">
        <v>119</v>
      </c>
      <c r="D24" s="205" t="s">
        <v>67</v>
      </c>
      <c r="E24" s="315" t="s">
        <v>67</v>
      </c>
      <c r="F24" s="211">
        <v>30</v>
      </c>
      <c r="G24" s="251"/>
      <c r="H24" s="419">
        <v>2.13</v>
      </c>
      <c r="I24" s="24">
        <v>0.21</v>
      </c>
      <c r="J24" s="69">
        <v>13.26</v>
      </c>
      <c r="K24" s="848">
        <v>72</v>
      </c>
      <c r="L24" s="419">
        <v>0.03</v>
      </c>
      <c r="M24" s="24">
        <v>0</v>
      </c>
      <c r="N24" s="24">
        <v>0</v>
      </c>
      <c r="O24" s="25">
        <v>0.05</v>
      </c>
      <c r="P24" s="419">
        <v>11.1</v>
      </c>
      <c r="Q24" s="24">
        <v>65.400000000000006</v>
      </c>
      <c r="R24" s="24">
        <v>19.5</v>
      </c>
      <c r="S24" s="69">
        <v>0.84</v>
      </c>
      <c r="T24" s="130"/>
      <c r="U24" s="130"/>
    </row>
    <row r="25" spans="1:21" s="20" customFormat="1" ht="26.4" customHeight="1" x14ac:dyDescent="0.3">
      <c r="A25" s="167"/>
      <c r="B25" s="211"/>
      <c r="C25" s="641">
        <v>120</v>
      </c>
      <c r="D25" s="205" t="s">
        <v>55</v>
      </c>
      <c r="E25" s="315" t="s">
        <v>55</v>
      </c>
      <c r="F25" s="211">
        <v>20</v>
      </c>
      <c r="G25" s="251"/>
      <c r="H25" s="419">
        <v>1.1399999999999999</v>
      </c>
      <c r="I25" s="24">
        <v>0.22</v>
      </c>
      <c r="J25" s="69">
        <v>7.44</v>
      </c>
      <c r="K25" s="848">
        <v>36.26</v>
      </c>
      <c r="L25" s="419">
        <v>0.02</v>
      </c>
      <c r="M25" s="24">
        <v>0.08</v>
      </c>
      <c r="N25" s="24">
        <v>0</v>
      </c>
      <c r="O25" s="25">
        <v>0.06</v>
      </c>
      <c r="P25" s="419">
        <v>6.8</v>
      </c>
      <c r="Q25" s="24">
        <v>24</v>
      </c>
      <c r="R25" s="24">
        <v>8.1999999999999993</v>
      </c>
      <c r="S25" s="69">
        <v>0.46</v>
      </c>
      <c r="T25" s="130"/>
      <c r="U25" s="130"/>
    </row>
    <row r="26" spans="1:21" s="20" customFormat="1" ht="26.4" customHeight="1" x14ac:dyDescent="0.3">
      <c r="A26" s="167"/>
      <c r="B26" s="273" t="s">
        <v>98</v>
      </c>
      <c r="C26" s="832"/>
      <c r="D26" s="346"/>
      <c r="E26" s="810" t="s">
        <v>24</v>
      </c>
      <c r="F26" s="346">
        <f>F17+F20+F22+F23+F24+F25+210</f>
        <v>850</v>
      </c>
      <c r="G26" s="838"/>
      <c r="H26" s="302">
        <f>H17+H18+H20+H22+H23+H24+H25</f>
        <v>27.389999999999997</v>
      </c>
      <c r="I26" s="302">
        <f t="shared" ref="I26:S26" si="2">I17+I18+I20+I22+I23+I24+I25</f>
        <v>33.479999999999997</v>
      </c>
      <c r="J26" s="302">
        <f t="shared" si="2"/>
        <v>107.09</v>
      </c>
      <c r="K26" s="302">
        <f t="shared" si="2"/>
        <v>849.17</v>
      </c>
      <c r="L26" s="302">
        <f t="shared" si="2"/>
        <v>0.38</v>
      </c>
      <c r="M26" s="302">
        <f t="shared" si="2"/>
        <v>14.97</v>
      </c>
      <c r="N26" s="302">
        <f t="shared" si="2"/>
        <v>11.25</v>
      </c>
      <c r="O26" s="302">
        <f t="shared" si="2"/>
        <v>4.4899999999999984</v>
      </c>
      <c r="P26" s="302">
        <f t="shared" si="2"/>
        <v>137.41000000000003</v>
      </c>
      <c r="Q26" s="302">
        <f t="shared" si="2"/>
        <v>429.23</v>
      </c>
      <c r="R26" s="302">
        <f t="shared" si="2"/>
        <v>119.96</v>
      </c>
      <c r="S26" s="302">
        <f t="shared" si="2"/>
        <v>7.91</v>
      </c>
      <c r="T26" s="130"/>
      <c r="U26" s="130"/>
    </row>
    <row r="27" spans="1:21" s="48" customFormat="1" ht="26.4" customHeight="1" x14ac:dyDescent="0.3">
      <c r="A27" s="167"/>
      <c r="B27" s="242" t="s">
        <v>100</v>
      </c>
      <c r="C27" s="732"/>
      <c r="D27" s="349"/>
      <c r="E27" s="263" t="s">
        <v>24</v>
      </c>
      <c r="F27" s="452">
        <f>F17+F21+F22+F23+F24+F25+210</f>
        <v>850</v>
      </c>
      <c r="G27" s="875"/>
      <c r="H27" s="798">
        <f>H17+H19+H21+H22+H23+H24+H25</f>
        <v>26.05</v>
      </c>
      <c r="I27" s="798">
        <f t="shared" ref="I27:S27" si="3">I17+I19+I21+I22+I23+I24+I25</f>
        <v>23.509999999999998</v>
      </c>
      <c r="J27" s="798">
        <f t="shared" si="3"/>
        <v>99</v>
      </c>
      <c r="K27" s="798">
        <f t="shared" si="3"/>
        <v>720.03000000000009</v>
      </c>
      <c r="L27" s="798">
        <f t="shared" si="3"/>
        <v>0.22999999999999998</v>
      </c>
      <c r="M27" s="798">
        <f t="shared" si="3"/>
        <v>14.649999999999999</v>
      </c>
      <c r="N27" s="798">
        <f t="shared" si="3"/>
        <v>0.19</v>
      </c>
      <c r="O27" s="798">
        <f t="shared" si="3"/>
        <v>26.919999999999998</v>
      </c>
      <c r="P27" s="798">
        <f t="shared" si="3"/>
        <v>184.53</v>
      </c>
      <c r="Q27" s="798">
        <f t="shared" si="3"/>
        <v>458.82000000000005</v>
      </c>
      <c r="R27" s="798">
        <f t="shared" si="3"/>
        <v>142.91999999999996</v>
      </c>
      <c r="S27" s="798">
        <f t="shared" si="3"/>
        <v>9.4599999999999991</v>
      </c>
    </row>
    <row r="28" spans="1:21" s="48" customFormat="1" ht="26.4" customHeight="1" x14ac:dyDescent="0.3">
      <c r="A28" s="167"/>
      <c r="B28" s="833" t="s">
        <v>98</v>
      </c>
      <c r="C28" s="734"/>
      <c r="D28" s="346"/>
      <c r="E28" s="264" t="s">
        <v>25</v>
      </c>
      <c r="F28" s="774"/>
      <c r="G28" s="838"/>
      <c r="H28" s="302"/>
      <c r="I28" s="26"/>
      <c r="J28" s="98"/>
      <c r="K28" s="1037">
        <f>K26/23.5</f>
        <v>36.134893617021277</v>
      </c>
      <c r="L28" s="302"/>
      <c r="M28" s="26"/>
      <c r="N28" s="26"/>
      <c r="O28" s="172"/>
      <c r="P28" s="302"/>
      <c r="Q28" s="26"/>
      <c r="R28" s="26"/>
      <c r="S28" s="98"/>
    </row>
    <row r="29" spans="1:21" s="48" customFormat="1" ht="26.4" customHeight="1" thickBot="1" x14ac:dyDescent="0.35">
      <c r="A29" s="223"/>
      <c r="B29" s="836" t="s">
        <v>100</v>
      </c>
      <c r="C29" s="249"/>
      <c r="D29" s="277"/>
      <c r="E29" s="265" t="s">
        <v>25</v>
      </c>
      <c r="F29" s="277"/>
      <c r="G29" s="296"/>
      <c r="H29" s="736"/>
      <c r="I29" s="737"/>
      <c r="J29" s="738"/>
      <c r="K29" s="1038">
        <f>K27/23.5</f>
        <v>30.639574468085112</v>
      </c>
      <c r="L29" s="736"/>
      <c r="M29" s="737"/>
      <c r="N29" s="737"/>
      <c r="O29" s="795"/>
      <c r="P29" s="736"/>
      <c r="Q29" s="737"/>
      <c r="R29" s="737"/>
      <c r="S29" s="738"/>
    </row>
    <row r="30" spans="1:21" ht="15.6" x14ac:dyDescent="0.3">
      <c r="A30" s="9"/>
      <c r="B30" s="335"/>
      <c r="C30" s="336"/>
      <c r="D30" s="336"/>
      <c r="E30" s="35"/>
      <c r="F30" s="35"/>
      <c r="G30" s="318"/>
      <c r="H30" s="319"/>
      <c r="I30" s="318"/>
      <c r="J30" s="35"/>
      <c r="K30" s="320"/>
      <c r="L30" s="35"/>
      <c r="M30" s="35"/>
      <c r="N30" s="35"/>
      <c r="O30" s="321"/>
      <c r="P30" s="321"/>
      <c r="Q30" s="321"/>
      <c r="R30" s="321"/>
      <c r="S30" s="32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7"/>
  <sheetViews>
    <sheetView zoomScale="60" zoomScaleNormal="60" workbookViewId="0">
      <selection activeCell="K30" sqref="K30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74" customWidth="1"/>
    <col min="5" max="5" width="70.10937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8.44140625" customWidth="1"/>
    <col min="16" max="16" width="9.88671875" customWidth="1"/>
  </cols>
  <sheetData>
    <row r="2" spans="1:21" ht="22.8" x14ac:dyDescent="0.4">
      <c r="A2" s="6" t="s">
        <v>1</v>
      </c>
      <c r="B2" s="7"/>
      <c r="C2" s="341"/>
      <c r="D2" s="343" t="s">
        <v>3</v>
      </c>
      <c r="E2" s="6"/>
      <c r="F2" s="8" t="s">
        <v>2</v>
      </c>
      <c r="G2" s="181">
        <v>17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42"/>
      <c r="D3" s="3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8"/>
      <c r="B4" s="164"/>
      <c r="C4" s="157" t="s">
        <v>45</v>
      </c>
      <c r="D4" s="371"/>
      <c r="E4" s="255"/>
      <c r="F4" s="164"/>
      <c r="G4" s="912"/>
      <c r="H4" s="395" t="s">
        <v>26</v>
      </c>
      <c r="I4" s="396"/>
      <c r="J4" s="396"/>
      <c r="K4" s="1040" t="s">
        <v>27</v>
      </c>
      <c r="L4" s="1058" t="s">
        <v>28</v>
      </c>
      <c r="M4" s="1059"/>
      <c r="N4" s="1059"/>
      <c r="O4" s="1076"/>
      <c r="P4" s="1058" t="s">
        <v>29</v>
      </c>
      <c r="Q4" s="1061"/>
      <c r="R4" s="1061"/>
      <c r="S4" s="1062"/>
    </row>
    <row r="5" spans="1:21" s="20" customFormat="1" ht="28.5" customHeight="1" thickBot="1" x14ac:dyDescent="0.35">
      <c r="A5" s="219" t="s">
        <v>0</v>
      </c>
      <c r="B5" s="165"/>
      <c r="C5" s="158" t="s">
        <v>46</v>
      </c>
      <c r="D5" s="372" t="s">
        <v>47</v>
      </c>
      <c r="E5" s="158" t="s">
        <v>44</v>
      </c>
      <c r="F5" s="165" t="s">
        <v>30</v>
      </c>
      <c r="G5" s="158" t="s">
        <v>43</v>
      </c>
      <c r="H5" s="398" t="s">
        <v>31</v>
      </c>
      <c r="I5" s="14" t="s">
        <v>32</v>
      </c>
      <c r="J5" s="14" t="s">
        <v>33</v>
      </c>
      <c r="K5" s="1041" t="s">
        <v>34</v>
      </c>
      <c r="L5" s="398" t="s">
        <v>35</v>
      </c>
      <c r="M5" s="14" t="s">
        <v>36</v>
      </c>
      <c r="N5" s="14" t="s">
        <v>37</v>
      </c>
      <c r="O5" s="966" t="s">
        <v>38</v>
      </c>
      <c r="P5" s="398" t="s">
        <v>39</v>
      </c>
      <c r="Q5" s="14" t="s">
        <v>40</v>
      </c>
      <c r="R5" s="14" t="s">
        <v>41</v>
      </c>
      <c r="S5" s="123" t="s">
        <v>42</v>
      </c>
    </row>
    <row r="6" spans="1:21" s="20" customFormat="1" ht="26.4" customHeight="1" x14ac:dyDescent="0.3">
      <c r="A6" s="166" t="s">
        <v>6</v>
      </c>
      <c r="B6" s="215"/>
      <c r="C6" s="201">
        <v>190</v>
      </c>
      <c r="D6" s="226" t="s">
        <v>23</v>
      </c>
      <c r="E6" s="370" t="s">
        <v>146</v>
      </c>
      <c r="F6" s="421" t="s">
        <v>147</v>
      </c>
      <c r="G6" s="913"/>
      <c r="H6" s="356">
        <v>5.4</v>
      </c>
      <c r="I6" s="17">
        <v>11</v>
      </c>
      <c r="J6" s="17">
        <v>31.2</v>
      </c>
      <c r="K6" s="1042">
        <v>245.5</v>
      </c>
      <c r="L6" s="356">
        <v>0.11</v>
      </c>
      <c r="M6" s="17">
        <v>0.66</v>
      </c>
      <c r="N6" s="17">
        <v>0.04</v>
      </c>
      <c r="O6" s="22">
        <v>0.84</v>
      </c>
      <c r="P6" s="356">
        <v>76.81</v>
      </c>
      <c r="Q6" s="17">
        <v>102.48</v>
      </c>
      <c r="R6" s="17">
        <v>16.489999999999998</v>
      </c>
      <c r="S6" s="60">
        <v>0.81</v>
      </c>
    </row>
    <row r="7" spans="1:21" s="48" customFormat="1" ht="26.4" customHeight="1" x14ac:dyDescent="0.3">
      <c r="A7" s="220"/>
      <c r="B7" s="241"/>
      <c r="C7" s="194">
        <v>66</v>
      </c>
      <c r="D7" s="373" t="s">
        <v>76</v>
      </c>
      <c r="E7" s="354" t="s">
        <v>71</v>
      </c>
      <c r="F7" s="294">
        <v>150</v>
      </c>
      <c r="G7" s="250"/>
      <c r="H7" s="356">
        <v>15.6</v>
      </c>
      <c r="I7" s="17">
        <v>16.350000000000001</v>
      </c>
      <c r="J7" s="17">
        <v>2.7</v>
      </c>
      <c r="K7" s="22">
        <v>220.2</v>
      </c>
      <c r="L7" s="356">
        <v>7.0000000000000007E-2</v>
      </c>
      <c r="M7" s="17">
        <v>0.52</v>
      </c>
      <c r="N7" s="17">
        <v>0.33</v>
      </c>
      <c r="O7" s="22">
        <v>0.78</v>
      </c>
      <c r="P7" s="356">
        <v>112.35</v>
      </c>
      <c r="Q7" s="17">
        <v>250.35</v>
      </c>
      <c r="R7" s="17">
        <v>18.809999999999999</v>
      </c>
      <c r="S7" s="60">
        <v>2.79</v>
      </c>
    </row>
    <row r="8" spans="1:21" s="48" customFormat="1" ht="26.4" customHeight="1" x14ac:dyDescent="0.3">
      <c r="A8" s="220"/>
      <c r="B8" s="241"/>
      <c r="C8" s="201">
        <v>114</v>
      </c>
      <c r="D8" s="226" t="s">
        <v>53</v>
      </c>
      <c r="E8" s="256" t="s">
        <v>60</v>
      </c>
      <c r="F8" s="845">
        <v>200</v>
      </c>
      <c r="G8" s="252"/>
      <c r="H8" s="356">
        <v>0.2</v>
      </c>
      <c r="I8" s="17">
        <v>0</v>
      </c>
      <c r="J8" s="17">
        <v>11</v>
      </c>
      <c r="K8" s="22">
        <v>44.8</v>
      </c>
      <c r="L8" s="356">
        <v>0</v>
      </c>
      <c r="M8" s="17">
        <v>0.08</v>
      </c>
      <c r="N8" s="17">
        <v>0</v>
      </c>
      <c r="O8" s="22">
        <v>0</v>
      </c>
      <c r="P8" s="356">
        <v>13.56</v>
      </c>
      <c r="Q8" s="17">
        <v>7.66</v>
      </c>
      <c r="R8" s="17">
        <v>4.08</v>
      </c>
      <c r="S8" s="60">
        <v>0.8</v>
      </c>
      <c r="T8" s="196"/>
      <c r="U8" s="196"/>
    </row>
    <row r="9" spans="1:21" s="48" customFormat="1" ht="26.4" customHeight="1" x14ac:dyDescent="0.3">
      <c r="A9" s="220"/>
      <c r="B9" s="229"/>
      <c r="C9" s="159">
        <v>121</v>
      </c>
      <c r="D9" s="362" t="s">
        <v>59</v>
      </c>
      <c r="E9" s="363" t="s">
        <v>59</v>
      </c>
      <c r="F9" s="293">
        <v>30</v>
      </c>
      <c r="G9" s="252"/>
      <c r="H9" s="356">
        <v>2.16</v>
      </c>
      <c r="I9" s="17">
        <v>0.81</v>
      </c>
      <c r="J9" s="17">
        <v>14.73</v>
      </c>
      <c r="K9" s="22">
        <v>75.66</v>
      </c>
      <c r="L9" s="356">
        <v>0.04</v>
      </c>
      <c r="M9" s="17">
        <v>0</v>
      </c>
      <c r="N9" s="17">
        <v>0</v>
      </c>
      <c r="O9" s="22">
        <v>0.51</v>
      </c>
      <c r="P9" s="356">
        <v>7.5</v>
      </c>
      <c r="Q9" s="17">
        <v>24.6</v>
      </c>
      <c r="R9" s="17">
        <v>9.9</v>
      </c>
      <c r="S9" s="60">
        <v>0.45</v>
      </c>
      <c r="T9" s="196"/>
      <c r="U9" s="196"/>
    </row>
    <row r="10" spans="1:21" s="48" customFormat="1" ht="26.4" customHeight="1" x14ac:dyDescent="0.3">
      <c r="A10" s="220"/>
      <c r="B10" s="211"/>
      <c r="C10" s="201">
        <v>120</v>
      </c>
      <c r="D10" s="226" t="s">
        <v>16</v>
      </c>
      <c r="E10" s="261" t="s">
        <v>22</v>
      </c>
      <c r="F10" s="252">
        <v>20</v>
      </c>
      <c r="G10" s="914"/>
      <c r="H10" s="356">
        <v>1.1399999999999999</v>
      </c>
      <c r="I10" s="17">
        <v>0.22</v>
      </c>
      <c r="J10" s="17">
        <v>7.44</v>
      </c>
      <c r="K10" s="1042">
        <v>36.26</v>
      </c>
      <c r="L10" s="356">
        <v>0.02</v>
      </c>
      <c r="M10" s="17">
        <v>0.08</v>
      </c>
      <c r="N10" s="17">
        <v>0</v>
      </c>
      <c r="O10" s="22">
        <v>0.06</v>
      </c>
      <c r="P10" s="356">
        <v>6.8</v>
      </c>
      <c r="Q10" s="17">
        <v>24</v>
      </c>
      <c r="R10" s="17">
        <v>8.1999999999999993</v>
      </c>
      <c r="S10" s="60">
        <v>0.46</v>
      </c>
      <c r="T10" s="196"/>
      <c r="U10" s="196"/>
    </row>
    <row r="11" spans="1:21" s="48" customFormat="1" ht="26.4" customHeight="1" x14ac:dyDescent="0.3">
      <c r="A11" s="220"/>
      <c r="B11" s="241"/>
      <c r="C11" s="160"/>
      <c r="D11" s="227"/>
      <c r="E11" s="270" t="s">
        <v>24</v>
      </c>
      <c r="F11" s="412">
        <f>F7+F8+F9+F10+100</f>
        <v>500</v>
      </c>
      <c r="G11" s="412"/>
      <c r="H11" s="1039">
        <f t="shared" ref="H11:S11" si="0">H7+H8+H9+H10+100</f>
        <v>119.1</v>
      </c>
      <c r="I11" s="977">
        <f t="shared" si="0"/>
        <v>117.38</v>
      </c>
      <c r="J11" s="977">
        <f t="shared" si="0"/>
        <v>135.87</v>
      </c>
      <c r="K11" s="410">
        <f t="shared" si="0"/>
        <v>476.91999999999996</v>
      </c>
      <c r="L11" s="1039">
        <f t="shared" si="0"/>
        <v>100.13</v>
      </c>
      <c r="M11" s="977">
        <f t="shared" si="0"/>
        <v>100.68</v>
      </c>
      <c r="N11" s="977">
        <f t="shared" si="0"/>
        <v>100.33</v>
      </c>
      <c r="O11" s="410">
        <f t="shared" si="0"/>
        <v>101.35</v>
      </c>
      <c r="P11" s="1039">
        <f t="shared" si="0"/>
        <v>240.21</v>
      </c>
      <c r="Q11" s="977">
        <f t="shared" si="0"/>
        <v>406.61</v>
      </c>
      <c r="R11" s="977">
        <f t="shared" si="0"/>
        <v>140.99</v>
      </c>
      <c r="S11" s="409">
        <f t="shared" si="0"/>
        <v>104.5</v>
      </c>
    </row>
    <row r="12" spans="1:21" s="48" customFormat="1" ht="26.4" customHeight="1" thickBot="1" x14ac:dyDescent="0.35">
      <c r="A12" s="221"/>
      <c r="B12" s="366"/>
      <c r="C12" s="311"/>
      <c r="D12" s="374"/>
      <c r="E12" s="271" t="s">
        <v>25</v>
      </c>
      <c r="F12" s="298"/>
      <c r="G12" s="651"/>
      <c r="H12" s="364"/>
      <c r="I12" s="230"/>
      <c r="J12" s="230"/>
      <c r="K12" s="978">
        <f>K11/23.5</f>
        <v>20.294468085106381</v>
      </c>
      <c r="L12" s="401"/>
      <c r="M12" s="402"/>
      <c r="N12" s="402"/>
      <c r="O12" s="1045"/>
      <c r="P12" s="401"/>
      <c r="Q12" s="402"/>
      <c r="R12" s="402"/>
      <c r="S12" s="803"/>
    </row>
    <row r="13" spans="1:21" s="20" customFormat="1" ht="26.4" customHeight="1" x14ac:dyDescent="0.3">
      <c r="A13" s="222" t="s">
        <v>7</v>
      </c>
      <c r="B13" s="337"/>
      <c r="C13" s="433">
        <v>17</v>
      </c>
      <c r="D13" s="435" t="s">
        <v>23</v>
      </c>
      <c r="E13" s="438" t="s">
        <v>196</v>
      </c>
      <c r="F13" s="457">
        <v>50</v>
      </c>
      <c r="G13" s="436"/>
      <c r="H13" s="385">
        <v>5.95</v>
      </c>
      <c r="I13" s="53">
        <v>5.05</v>
      </c>
      <c r="J13" s="53">
        <v>0.3</v>
      </c>
      <c r="K13" s="72">
        <v>70.7</v>
      </c>
      <c r="L13" s="403">
        <v>0.03</v>
      </c>
      <c r="M13" s="56">
        <v>0</v>
      </c>
      <c r="N13" s="56">
        <v>0.17</v>
      </c>
      <c r="O13" s="64">
        <v>0</v>
      </c>
      <c r="P13" s="403">
        <v>27.5</v>
      </c>
      <c r="Q13" s="56">
        <v>92.5</v>
      </c>
      <c r="R13" s="56">
        <v>27</v>
      </c>
      <c r="S13" s="57">
        <v>1.35</v>
      </c>
      <c r="T13" s="48"/>
      <c r="U13" s="48"/>
    </row>
    <row r="14" spans="1:21" s="20" customFormat="1" ht="26.4" customHeight="1" x14ac:dyDescent="0.3">
      <c r="A14" s="166"/>
      <c r="B14" s="420"/>
      <c r="C14" s="212">
        <v>1</v>
      </c>
      <c r="D14" s="373" t="s">
        <v>23</v>
      </c>
      <c r="E14" s="354" t="s">
        <v>13</v>
      </c>
      <c r="F14" s="805">
        <v>10</v>
      </c>
      <c r="G14" s="159"/>
      <c r="H14" s="356">
        <v>2.44</v>
      </c>
      <c r="I14" s="17">
        <v>2.36</v>
      </c>
      <c r="J14" s="17">
        <v>0</v>
      </c>
      <c r="K14" s="22">
        <v>31</v>
      </c>
      <c r="L14" s="356">
        <v>0</v>
      </c>
      <c r="M14" s="17">
        <v>0.16</v>
      </c>
      <c r="N14" s="17">
        <v>0.02</v>
      </c>
      <c r="O14" s="22">
        <v>0</v>
      </c>
      <c r="P14" s="356">
        <v>100</v>
      </c>
      <c r="Q14" s="17">
        <v>54.4</v>
      </c>
      <c r="R14" s="17">
        <v>4.7</v>
      </c>
      <c r="S14" s="60">
        <v>0.06</v>
      </c>
      <c r="T14" s="48"/>
      <c r="U14" s="48"/>
    </row>
    <row r="15" spans="1:21" s="20" customFormat="1" ht="26.4" customHeight="1" x14ac:dyDescent="0.3">
      <c r="A15" s="220"/>
      <c r="B15" s="148"/>
      <c r="C15" s="160">
        <v>31</v>
      </c>
      <c r="D15" s="227" t="s">
        <v>141</v>
      </c>
      <c r="E15" s="268" t="s">
        <v>105</v>
      </c>
      <c r="F15" s="846">
        <v>200</v>
      </c>
      <c r="G15" s="251"/>
      <c r="H15" s="357">
        <v>5.74</v>
      </c>
      <c r="I15" s="13">
        <v>8.7799999999999994</v>
      </c>
      <c r="J15" s="13">
        <v>8.74</v>
      </c>
      <c r="K15" s="27">
        <v>138.04</v>
      </c>
      <c r="L15" s="357">
        <v>0.04</v>
      </c>
      <c r="M15" s="13">
        <v>5.24</v>
      </c>
      <c r="N15" s="13">
        <v>5.24</v>
      </c>
      <c r="O15" s="27">
        <v>2</v>
      </c>
      <c r="P15" s="357">
        <v>1.2</v>
      </c>
      <c r="Q15" s="13">
        <v>33.799999999999997</v>
      </c>
      <c r="R15" s="13">
        <v>20.28</v>
      </c>
      <c r="S15" s="65">
        <v>1.28</v>
      </c>
      <c r="T15" s="196"/>
      <c r="U15" s="196"/>
    </row>
    <row r="16" spans="1:21" s="48" customFormat="1" ht="26.4" customHeight="1" x14ac:dyDescent="0.3">
      <c r="A16" s="167"/>
      <c r="B16" s="240" t="s">
        <v>98</v>
      </c>
      <c r="C16" s="247">
        <v>194</v>
      </c>
      <c r="D16" s="365" t="s">
        <v>10</v>
      </c>
      <c r="E16" s="829" t="s">
        <v>148</v>
      </c>
      <c r="F16" s="847">
        <v>90</v>
      </c>
      <c r="G16" s="280"/>
      <c r="H16" s="368">
        <v>16.559999999999999</v>
      </c>
      <c r="I16" s="79">
        <v>14.22</v>
      </c>
      <c r="J16" s="79">
        <v>11.7</v>
      </c>
      <c r="K16" s="80">
        <v>240.93</v>
      </c>
      <c r="L16" s="368">
        <v>0.04</v>
      </c>
      <c r="M16" s="79">
        <v>0.5</v>
      </c>
      <c r="N16" s="79">
        <v>0</v>
      </c>
      <c r="O16" s="80">
        <v>1.21</v>
      </c>
      <c r="P16" s="368">
        <v>17.350000000000001</v>
      </c>
      <c r="Q16" s="79">
        <v>113.15</v>
      </c>
      <c r="R16" s="79">
        <v>16.149999999999999</v>
      </c>
      <c r="S16" s="126">
        <v>0.97</v>
      </c>
      <c r="T16" s="196"/>
      <c r="U16" s="196"/>
    </row>
    <row r="17" spans="1:21" s="48" customFormat="1" ht="26.4" customHeight="1" x14ac:dyDescent="0.3">
      <c r="A17" s="167"/>
      <c r="B17" s="242" t="s">
        <v>100</v>
      </c>
      <c r="C17" s="248">
        <v>83</v>
      </c>
      <c r="D17" s="849" t="s">
        <v>10</v>
      </c>
      <c r="E17" s="834" t="s">
        <v>206</v>
      </c>
      <c r="F17" s="722">
        <v>90</v>
      </c>
      <c r="G17" s="281"/>
      <c r="H17" s="727">
        <v>20.25</v>
      </c>
      <c r="I17" s="133">
        <v>11.52</v>
      </c>
      <c r="J17" s="133">
        <v>1.35</v>
      </c>
      <c r="K17" s="134">
        <v>189.99</v>
      </c>
      <c r="L17" s="727">
        <v>7.0000000000000007E-2</v>
      </c>
      <c r="M17" s="133">
        <v>4.84</v>
      </c>
      <c r="N17" s="133">
        <v>0</v>
      </c>
      <c r="O17" s="134">
        <v>0.78</v>
      </c>
      <c r="P17" s="727">
        <v>20.53</v>
      </c>
      <c r="Q17" s="133">
        <v>74.290000000000006</v>
      </c>
      <c r="R17" s="133">
        <v>23.03</v>
      </c>
      <c r="S17" s="728">
        <v>0.96</v>
      </c>
      <c r="T17" s="196"/>
      <c r="U17" s="196"/>
    </row>
    <row r="18" spans="1:21" s="48" customFormat="1" ht="35.25" customHeight="1" x14ac:dyDescent="0.3">
      <c r="A18" s="167"/>
      <c r="B18" s="188" t="s">
        <v>98</v>
      </c>
      <c r="C18" s="247">
        <v>217</v>
      </c>
      <c r="D18" s="351" t="s">
        <v>78</v>
      </c>
      <c r="E18" s="747" t="s">
        <v>190</v>
      </c>
      <c r="F18" s="280">
        <v>150</v>
      </c>
      <c r="G18" s="280"/>
      <c r="H18" s="764">
        <v>3.15</v>
      </c>
      <c r="I18" s="765">
        <v>10.54</v>
      </c>
      <c r="J18" s="765">
        <v>20.86</v>
      </c>
      <c r="K18" s="831">
        <v>192</v>
      </c>
      <c r="L18" s="764">
        <v>0.13</v>
      </c>
      <c r="M18" s="765">
        <v>25.51</v>
      </c>
      <c r="N18" s="765">
        <v>0</v>
      </c>
      <c r="O18" s="831">
        <v>0.48</v>
      </c>
      <c r="P18" s="764">
        <v>28.69</v>
      </c>
      <c r="Q18" s="765">
        <v>79.87</v>
      </c>
      <c r="R18" s="765">
        <v>33.22</v>
      </c>
      <c r="S18" s="766">
        <v>1.41</v>
      </c>
      <c r="T18" s="196"/>
      <c r="U18" s="196"/>
    </row>
    <row r="19" spans="1:21" s="48" customFormat="1" ht="35.25" customHeight="1" x14ac:dyDescent="0.3">
      <c r="A19" s="149"/>
      <c r="B19" s="785" t="s">
        <v>100</v>
      </c>
      <c r="C19" s="786">
        <v>22</v>
      </c>
      <c r="D19" s="352" t="s">
        <v>78</v>
      </c>
      <c r="E19" s="480" t="s">
        <v>207</v>
      </c>
      <c r="F19" s="248">
        <v>150</v>
      </c>
      <c r="G19" s="281"/>
      <c r="H19" s="567">
        <v>2.4</v>
      </c>
      <c r="I19" s="83">
        <v>6.9</v>
      </c>
      <c r="J19" s="83">
        <v>14.1</v>
      </c>
      <c r="K19" s="84">
        <v>128.85</v>
      </c>
      <c r="L19" s="567">
        <v>0.09</v>
      </c>
      <c r="M19" s="83">
        <v>21.27</v>
      </c>
      <c r="N19" s="83">
        <v>0</v>
      </c>
      <c r="O19" s="84">
        <v>1.05</v>
      </c>
      <c r="P19" s="567">
        <v>47.32</v>
      </c>
      <c r="Q19" s="83">
        <v>66.88</v>
      </c>
      <c r="R19" s="83">
        <v>29.41</v>
      </c>
      <c r="S19" s="127">
        <v>1.08</v>
      </c>
      <c r="T19" s="196"/>
      <c r="U19" s="196"/>
    </row>
    <row r="20" spans="1:21" s="20" customFormat="1" ht="39.75" customHeight="1" x14ac:dyDescent="0.3">
      <c r="A20" s="167"/>
      <c r="B20" s="185"/>
      <c r="C20" s="641">
        <v>95</v>
      </c>
      <c r="D20" s="227" t="s">
        <v>20</v>
      </c>
      <c r="E20" s="437" t="s">
        <v>104</v>
      </c>
      <c r="F20" s="664">
        <v>200</v>
      </c>
      <c r="G20" s="839"/>
      <c r="H20" s="419">
        <v>0</v>
      </c>
      <c r="I20" s="24">
        <v>0</v>
      </c>
      <c r="J20" s="24">
        <v>24.4</v>
      </c>
      <c r="K20" s="25">
        <v>97.6</v>
      </c>
      <c r="L20" s="419">
        <v>0.16</v>
      </c>
      <c r="M20" s="24">
        <v>9.18</v>
      </c>
      <c r="N20" s="24">
        <v>0.16</v>
      </c>
      <c r="O20" s="25">
        <v>0.8</v>
      </c>
      <c r="P20" s="419">
        <v>0.78</v>
      </c>
      <c r="Q20" s="24">
        <v>0</v>
      </c>
      <c r="R20" s="24">
        <v>0</v>
      </c>
      <c r="S20" s="69">
        <v>0</v>
      </c>
      <c r="T20" s="196"/>
      <c r="U20" s="130"/>
    </row>
    <row r="21" spans="1:21" s="20" customFormat="1" ht="26.4" customHeight="1" x14ac:dyDescent="0.3">
      <c r="A21" s="167"/>
      <c r="B21" s="185"/>
      <c r="C21" s="641">
        <v>119</v>
      </c>
      <c r="D21" s="227" t="s">
        <v>15</v>
      </c>
      <c r="E21" s="310" t="s">
        <v>67</v>
      </c>
      <c r="F21" s="251">
        <v>30</v>
      </c>
      <c r="G21" s="839"/>
      <c r="H21" s="419">
        <v>2.13</v>
      </c>
      <c r="I21" s="24">
        <v>0.21</v>
      </c>
      <c r="J21" s="24">
        <v>13.26</v>
      </c>
      <c r="K21" s="51">
        <v>72</v>
      </c>
      <c r="L21" s="419">
        <v>0.03</v>
      </c>
      <c r="M21" s="24">
        <v>0</v>
      </c>
      <c r="N21" s="24">
        <v>0</v>
      </c>
      <c r="O21" s="25">
        <v>0.05</v>
      </c>
      <c r="P21" s="419">
        <v>11.1</v>
      </c>
      <c r="Q21" s="24">
        <v>65.400000000000006</v>
      </c>
      <c r="R21" s="24">
        <v>19.5</v>
      </c>
      <c r="S21" s="69">
        <v>0.84</v>
      </c>
      <c r="T21" s="196"/>
      <c r="U21" s="130"/>
    </row>
    <row r="22" spans="1:21" s="20" customFormat="1" ht="26.4" customHeight="1" x14ac:dyDescent="0.3">
      <c r="A22" s="167"/>
      <c r="B22" s="211"/>
      <c r="C22" s="160">
        <v>120</v>
      </c>
      <c r="D22" s="227" t="s">
        <v>16</v>
      </c>
      <c r="E22" s="310" t="s">
        <v>22</v>
      </c>
      <c r="F22" s="251">
        <v>20</v>
      </c>
      <c r="G22" s="839"/>
      <c r="H22" s="419">
        <v>1.1399999999999999</v>
      </c>
      <c r="I22" s="24">
        <v>0.22</v>
      </c>
      <c r="J22" s="24">
        <v>7.44</v>
      </c>
      <c r="K22" s="51">
        <v>36.26</v>
      </c>
      <c r="L22" s="419">
        <v>0.02</v>
      </c>
      <c r="M22" s="24">
        <v>0.08</v>
      </c>
      <c r="N22" s="24">
        <v>0</v>
      </c>
      <c r="O22" s="25">
        <v>0.06</v>
      </c>
      <c r="P22" s="419">
        <v>6.8</v>
      </c>
      <c r="Q22" s="24">
        <v>24</v>
      </c>
      <c r="R22" s="24">
        <v>8.1999999999999993</v>
      </c>
      <c r="S22" s="69">
        <v>0.46</v>
      </c>
      <c r="T22" s="196"/>
      <c r="U22" s="130"/>
    </row>
    <row r="23" spans="1:21" s="48" customFormat="1" ht="26.4" customHeight="1" x14ac:dyDescent="0.3">
      <c r="A23" s="167"/>
      <c r="B23" s="240"/>
      <c r="C23" s="734"/>
      <c r="D23" s="844"/>
      <c r="E23" s="262" t="s">
        <v>24</v>
      </c>
      <c r="F23" s="838">
        <f>F13+F15+F16+F18+F20+F21+F22</f>
        <v>740</v>
      </c>
      <c r="G23" s="838"/>
      <c r="H23" s="302">
        <f t="shared" ref="H23:S23" si="1">H13+H15+H16+H18+H20+H21+H22</f>
        <v>34.67</v>
      </c>
      <c r="I23" s="26">
        <f t="shared" si="1"/>
        <v>39.019999999999996</v>
      </c>
      <c r="J23" s="26">
        <f t="shared" si="1"/>
        <v>86.7</v>
      </c>
      <c r="K23" s="172">
        <f t="shared" si="1"/>
        <v>847.53000000000009</v>
      </c>
      <c r="L23" s="302">
        <f t="shared" si="1"/>
        <v>0.45000000000000007</v>
      </c>
      <c r="M23" s="26">
        <f t="shared" si="1"/>
        <v>40.51</v>
      </c>
      <c r="N23" s="26">
        <f t="shared" si="1"/>
        <v>5.57</v>
      </c>
      <c r="O23" s="172">
        <f t="shared" si="1"/>
        <v>4.5999999999999996</v>
      </c>
      <c r="P23" s="302">
        <f t="shared" si="1"/>
        <v>93.419999999999987</v>
      </c>
      <c r="Q23" s="26">
        <f t="shared" si="1"/>
        <v>408.72</v>
      </c>
      <c r="R23" s="26">
        <f t="shared" si="1"/>
        <v>124.35000000000001</v>
      </c>
      <c r="S23" s="98">
        <f t="shared" si="1"/>
        <v>6.31</v>
      </c>
    </row>
    <row r="24" spans="1:21" s="48" customFormat="1" ht="26.4" customHeight="1" x14ac:dyDescent="0.3">
      <c r="A24" s="167"/>
      <c r="B24" s="850"/>
      <c r="C24" s="732"/>
      <c r="D24" s="851"/>
      <c r="E24" s="650" t="s">
        <v>24</v>
      </c>
      <c r="F24" s="840">
        <f>F13+F15+F17+F19+F20+F21+F22</f>
        <v>740</v>
      </c>
      <c r="G24" s="840"/>
      <c r="H24" s="494">
        <f t="shared" ref="H24:S24" si="2">H13+H15+H17+H19+H20+H21+H22</f>
        <v>37.610000000000007</v>
      </c>
      <c r="I24" s="81">
        <f t="shared" si="2"/>
        <v>32.68</v>
      </c>
      <c r="J24" s="81">
        <f t="shared" si="2"/>
        <v>69.59</v>
      </c>
      <c r="K24" s="786">
        <f t="shared" si="2"/>
        <v>733.44</v>
      </c>
      <c r="L24" s="494">
        <f t="shared" si="2"/>
        <v>0.44000000000000006</v>
      </c>
      <c r="M24" s="81">
        <f t="shared" si="2"/>
        <v>40.61</v>
      </c>
      <c r="N24" s="81">
        <f t="shared" si="2"/>
        <v>5.57</v>
      </c>
      <c r="O24" s="786">
        <f t="shared" si="2"/>
        <v>4.7399999999999993</v>
      </c>
      <c r="P24" s="494">
        <f t="shared" si="2"/>
        <v>115.23</v>
      </c>
      <c r="Q24" s="81">
        <f t="shared" si="2"/>
        <v>356.87</v>
      </c>
      <c r="R24" s="81">
        <f t="shared" si="2"/>
        <v>127.42</v>
      </c>
      <c r="S24" s="128">
        <f t="shared" si="2"/>
        <v>5.97</v>
      </c>
    </row>
    <row r="25" spans="1:21" s="48" customFormat="1" ht="26.4" customHeight="1" x14ac:dyDescent="0.3">
      <c r="A25" s="167"/>
      <c r="B25" s="833"/>
      <c r="C25" s="734"/>
      <c r="D25" s="844"/>
      <c r="E25" s="264" t="s">
        <v>25</v>
      </c>
      <c r="F25" s="838"/>
      <c r="G25" s="280"/>
      <c r="H25" s="302"/>
      <c r="I25" s="26"/>
      <c r="J25" s="26"/>
      <c r="K25" s="1043">
        <f>K23/23.5</f>
        <v>36.065106382978726</v>
      </c>
      <c r="L25" s="302"/>
      <c r="M25" s="26"/>
      <c r="N25" s="26"/>
      <c r="O25" s="172"/>
      <c r="P25" s="302"/>
      <c r="Q25" s="26"/>
      <c r="R25" s="26"/>
      <c r="S25" s="98"/>
    </row>
    <row r="26" spans="1:21" s="48" customFormat="1" ht="26.4" customHeight="1" thickBot="1" x14ac:dyDescent="0.35">
      <c r="A26" s="223"/>
      <c r="B26" s="836"/>
      <c r="C26" s="249"/>
      <c r="D26" s="852"/>
      <c r="E26" s="265" t="s">
        <v>25</v>
      </c>
      <c r="F26" s="296"/>
      <c r="G26" s="296"/>
      <c r="H26" s="736"/>
      <c r="I26" s="737"/>
      <c r="J26" s="737"/>
      <c r="K26" s="1044">
        <f>K24/23.5</f>
        <v>31.210212765957451</v>
      </c>
      <c r="L26" s="736"/>
      <c r="M26" s="737"/>
      <c r="N26" s="737"/>
      <c r="O26" s="795"/>
      <c r="P26" s="736"/>
      <c r="Q26" s="737"/>
      <c r="R26" s="737"/>
      <c r="S26" s="738"/>
    </row>
    <row r="27" spans="1:21" ht="15.6" x14ac:dyDescent="0.3">
      <c r="A27" s="9"/>
      <c r="B27" s="335"/>
      <c r="C27" s="336"/>
      <c r="D27" s="345"/>
      <c r="E27" s="35"/>
      <c r="F27" s="35"/>
      <c r="G27" s="318"/>
      <c r="H27" s="319"/>
      <c r="I27" s="318"/>
      <c r="J27" s="35"/>
      <c r="K27" s="320"/>
      <c r="L27" s="35"/>
      <c r="M27" s="35"/>
      <c r="N27" s="35"/>
      <c r="O27" s="321"/>
      <c r="P27" s="321"/>
      <c r="Q27" s="321"/>
      <c r="R27" s="321"/>
      <c r="S27" s="32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2"/>
  <sheetViews>
    <sheetView zoomScale="70" zoomScaleNormal="70" workbookViewId="0">
      <selection activeCell="E15" sqref="E15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74" customWidth="1"/>
    <col min="5" max="5" width="70.109375" customWidth="1"/>
    <col min="6" max="6" width="15.44140625" customWidth="1"/>
    <col min="7" max="7" width="15.6640625" customWidth="1"/>
    <col min="8" max="8" width="12" customWidth="1"/>
    <col min="9" max="9" width="11.33203125" customWidth="1"/>
    <col min="10" max="10" width="12.88671875" customWidth="1"/>
    <col min="11" max="11" width="20.6640625" customWidth="1"/>
    <col min="12" max="12" width="10.33203125" customWidth="1"/>
    <col min="16" max="16" width="9.88671875" customWidth="1"/>
  </cols>
  <sheetData>
    <row r="2" spans="1:21" ht="22.8" x14ac:dyDescent="0.4">
      <c r="A2" s="6" t="s">
        <v>1</v>
      </c>
      <c r="B2" s="7"/>
      <c r="C2" s="341"/>
      <c r="D2" s="343" t="s">
        <v>3</v>
      </c>
      <c r="E2" s="6"/>
      <c r="F2" s="8" t="s">
        <v>2</v>
      </c>
      <c r="G2" s="181">
        <v>18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42"/>
      <c r="D3" s="3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8"/>
      <c r="B4" s="164"/>
      <c r="C4" s="157" t="s">
        <v>45</v>
      </c>
      <c r="D4" s="371"/>
      <c r="E4" s="255"/>
      <c r="F4" s="164"/>
      <c r="G4" s="157"/>
      <c r="H4" s="395" t="s">
        <v>26</v>
      </c>
      <c r="I4" s="396"/>
      <c r="J4" s="1040"/>
      <c r="K4" s="1050" t="s">
        <v>27</v>
      </c>
      <c r="L4" s="1058" t="s">
        <v>28</v>
      </c>
      <c r="M4" s="1059"/>
      <c r="N4" s="1059"/>
      <c r="O4" s="1076"/>
      <c r="P4" s="1058" t="s">
        <v>29</v>
      </c>
      <c r="Q4" s="1061"/>
      <c r="R4" s="1061"/>
      <c r="S4" s="1062"/>
    </row>
    <row r="5" spans="1:21" s="20" customFormat="1" ht="28.5" customHeight="1" thickBot="1" x14ac:dyDescent="0.35">
      <c r="A5" s="219" t="s">
        <v>0</v>
      </c>
      <c r="B5" s="165"/>
      <c r="C5" s="158" t="s">
        <v>46</v>
      </c>
      <c r="D5" s="372" t="s">
        <v>47</v>
      </c>
      <c r="E5" s="158" t="s">
        <v>44</v>
      </c>
      <c r="F5" s="375" t="s">
        <v>30</v>
      </c>
      <c r="G5" s="158" t="s">
        <v>43</v>
      </c>
      <c r="H5" s="355" t="s">
        <v>31</v>
      </c>
      <c r="I5" s="118" t="s">
        <v>32</v>
      </c>
      <c r="J5" s="279" t="s">
        <v>33</v>
      </c>
      <c r="K5" s="1051" t="s">
        <v>34</v>
      </c>
      <c r="L5" s="355" t="s">
        <v>35</v>
      </c>
      <c r="M5" s="118" t="s">
        <v>36</v>
      </c>
      <c r="N5" s="118" t="s">
        <v>37</v>
      </c>
      <c r="O5" s="279" t="s">
        <v>38</v>
      </c>
      <c r="P5" s="355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166" t="s">
        <v>6</v>
      </c>
      <c r="B6" s="326"/>
      <c r="C6" s="326">
        <v>137</v>
      </c>
      <c r="D6" s="324" t="s">
        <v>23</v>
      </c>
      <c r="E6" s="322" t="s">
        <v>102</v>
      </c>
      <c r="F6" s="210">
        <v>100</v>
      </c>
      <c r="G6" s="377"/>
      <c r="H6" s="356">
        <v>0.9</v>
      </c>
      <c r="I6" s="17">
        <v>0</v>
      </c>
      <c r="J6" s="22">
        <v>8.6</v>
      </c>
      <c r="K6" s="286">
        <v>38</v>
      </c>
      <c r="L6" s="385">
        <v>0.06</v>
      </c>
      <c r="M6" s="53">
        <v>38</v>
      </c>
      <c r="N6" s="53">
        <v>0.06</v>
      </c>
      <c r="O6" s="72">
        <v>0</v>
      </c>
      <c r="P6" s="385">
        <v>35</v>
      </c>
      <c r="Q6" s="53">
        <v>17</v>
      </c>
      <c r="R6" s="53">
        <v>11</v>
      </c>
      <c r="S6" s="327">
        <v>0.1</v>
      </c>
    </row>
    <row r="7" spans="1:21" s="48" customFormat="1" ht="26.4" customHeight="1" x14ac:dyDescent="0.3">
      <c r="A7" s="220"/>
      <c r="B7" s="241"/>
      <c r="C7" s="212">
        <v>66</v>
      </c>
      <c r="D7" s="394" t="s">
        <v>137</v>
      </c>
      <c r="E7" s="487" t="s">
        <v>149</v>
      </c>
      <c r="F7" s="275">
        <v>240</v>
      </c>
      <c r="G7" s="159"/>
      <c r="H7" s="356">
        <v>20.88</v>
      </c>
      <c r="I7" s="17">
        <v>8.8800000000000008</v>
      </c>
      <c r="J7" s="22">
        <v>24.48</v>
      </c>
      <c r="K7" s="286">
        <v>428.64</v>
      </c>
      <c r="L7" s="356">
        <v>0.21</v>
      </c>
      <c r="M7" s="17">
        <v>11.16</v>
      </c>
      <c r="N7" s="17">
        <v>0</v>
      </c>
      <c r="O7" s="22">
        <v>0.79</v>
      </c>
      <c r="P7" s="356">
        <v>37.65</v>
      </c>
      <c r="Q7" s="17">
        <v>237.07</v>
      </c>
      <c r="R7" s="17">
        <v>53.66</v>
      </c>
      <c r="S7" s="60">
        <v>3.04</v>
      </c>
    </row>
    <row r="8" spans="1:21" s="48" customFormat="1" ht="26.4" customHeight="1" x14ac:dyDescent="0.3">
      <c r="A8" s="220"/>
      <c r="B8" s="241"/>
      <c r="C8" s="210">
        <v>113</v>
      </c>
      <c r="D8" s="261" t="s">
        <v>5</v>
      </c>
      <c r="E8" s="225" t="s">
        <v>11</v>
      </c>
      <c r="F8" s="210">
        <v>200</v>
      </c>
      <c r="G8" s="378"/>
      <c r="H8" s="356">
        <v>0.2</v>
      </c>
      <c r="I8" s="17">
        <v>0</v>
      </c>
      <c r="J8" s="22">
        <v>11</v>
      </c>
      <c r="K8" s="287">
        <v>45.6</v>
      </c>
      <c r="L8" s="356">
        <v>0</v>
      </c>
      <c r="M8" s="17">
        <v>2.6</v>
      </c>
      <c r="N8" s="17">
        <v>0</v>
      </c>
      <c r="O8" s="22">
        <v>0</v>
      </c>
      <c r="P8" s="356">
        <v>15.64</v>
      </c>
      <c r="Q8" s="17">
        <v>8.8000000000000007</v>
      </c>
      <c r="R8" s="17">
        <v>4.72</v>
      </c>
      <c r="S8" s="60">
        <v>0.8</v>
      </c>
      <c r="T8" s="196"/>
      <c r="U8" s="196"/>
    </row>
    <row r="9" spans="1:21" s="48" customFormat="1" ht="26.4" customHeight="1" x14ac:dyDescent="0.3">
      <c r="A9" s="220"/>
      <c r="B9" s="229"/>
      <c r="C9" s="212">
        <v>121</v>
      </c>
      <c r="D9" s="363" t="s">
        <v>59</v>
      </c>
      <c r="E9" s="362" t="s">
        <v>59</v>
      </c>
      <c r="F9" s="272">
        <v>30</v>
      </c>
      <c r="G9" s="201"/>
      <c r="H9" s="356">
        <v>2.16</v>
      </c>
      <c r="I9" s="17">
        <v>0.81</v>
      </c>
      <c r="J9" s="22">
        <v>14.73</v>
      </c>
      <c r="K9" s="286">
        <v>75.66</v>
      </c>
      <c r="L9" s="356">
        <v>0.04</v>
      </c>
      <c r="M9" s="17">
        <v>0</v>
      </c>
      <c r="N9" s="17">
        <v>0</v>
      </c>
      <c r="O9" s="22">
        <v>0.51</v>
      </c>
      <c r="P9" s="356">
        <v>7.5</v>
      </c>
      <c r="Q9" s="17">
        <v>24.6</v>
      </c>
      <c r="R9" s="17">
        <v>9.9</v>
      </c>
      <c r="S9" s="60">
        <v>0.45</v>
      </c>
      <c r="T9" s="196"/>
      <c r="U9" s="196"/>
    </row>
    <row r="10" spans="1:21" s="48" customFormat="1" ht="26.4" customHeight="1" x14ac:dyDescent="0.3">
      <c r="A10" s="220"/>
      <c r="B10" s="211"/>
      <c r="C10" s="210">
        <v>120</v>
      </c>
      <c r="D10" s="269" t="s">
        <v>16</v>
      </c>
      <c r="E10" s="226" t="s">
        <v>150</v>
      </c>
      <c r="F10" s="210">
        <v>20</v>
      </c>
      <c r="G10" s="379"/>
      <c r="H10" s="356">
        <v>1.1399999999999999</v>
      </c>
      <c r="I10" s="17">
        <v>0.22</v>
      </c>
      <c r="J10" s="22">
        <v>7.44</v>
      </c>
      <c r="K10" s="287">
        <v>36.26</v>
      </c>
      <c r="L10" s="356">
        <v>0.02</v>
      </c>
      <c r="M10" s="17">
        <v>0.08</v>
      </c>
      <c r="N10" s="17">
        <v>0</v>
      </c>
      <c r="O10" s="22">
        <v>0.06</v>
      </c>
      <c r="P10" s="356">
        <v>6.8</v>
      </c>
      <c r="Q10" s="17">
        <v>24</v>
      </c>
      <c r="R10" s="17">
        <v>8.1999999999999993</v>
      </c>
      <c r="S10" s="60">
        <v>0.46</v>
      </c>
      <c r="T10" s="196"/>
      <c r="U10" s="196"/>
    </row>
    <row r="11" spans="1:21" s="48" customFormat="1" ht="26.4" customHeight="1" x14ac:dyDescent="0.3">
      <c r="A11" s="220"/>
      <c r="B11" s="241"/>
      <c r="C11" s="211"/>
      <c r="D11" s="315"/>
      <c r="E11" s="234" t="s">
        <v>24</v>
      </c>
      <c r="F11" s="408">
        <f>SUM(F6:F10)</f>
        <v>590</v>
      </c>
      <c r="G11" s="160"/>
      <c r="H11" s="304">
        <f t="shared" ref="H11:S11" si="0">SUM(H6:H10)</f>
        <v>25.279999999999998</v>
      </c>
      <c r="I11" s="46">
        <f t="shared" si="0"/>
        <v>9.9100000000000019</v>
      </c>
      <c r="J11" s="406">
        <f t="shared" si="0"/>
        <v>66.25</v>
      </c>
      <c r="K11" s="408">
        <f t="shared" si="0"/>
        <v>624.16</v>
      </c>
      <c r="L11" s="304">
        <f t="shared" si="0"/>
        <v>0.33</v>
      </c>
      <c r="M11" s="46">
        <f t="shared" si="0"/>
        <v>51.839999999999996</v>
      </c>
      <c r="N11" s="46">
        <f t="shared" si="0"/>
        <v>0.06</v>
      </c>
      <c r="O11" s="406">
        <f t="shared" si="0"/>
        <v>1.36</v>
      </c>
      <c r="P11" s="304">
        <f t="shared" si="0"/>
        <v>102.59</v>
      </c>
      <c r="Q11" s="46">
        <f t="shared" si="0"/>
        <v>311.47000000000003</v>
      </c>
      <c r="R11" s="46">
        <f t="shared" si="0"/>
        <v>87.48</v>
      </c>
      <c r="S11" s="104">
        <f t="shared" si="0"/>
        <v>4.8500000000000005</v>
      </c>
    </row>
    <row r="12" spans="1:21" s="48" customFormat="1" ht="26.4" customHeight="1" thickBot="1" x14ac:dyDescent="0.35">
      <c r="A12" s="221"/>
      <c r="B12" s="366"/>
      <c r="C12" s="214"/>
      <c r="D12" s="657"/>
      <c r="E12" s="235" t="s">
        <v>25</v>
      </c>
      <c r="F12" s="214"/>
      <c r="G12" s="325"/>
      <c r="H12" s="401"/>
      <c r="I12" s="402"/>
      <c r="J12" s="1045"/>
      <c r="K12" s="1052">
        <f>K11/23.5</f>
        <v>26.56</v>
      </c>
      <c r="L12" s="401"/>
      <c r="M12" s="402"/>
      <c r="N12" s="402"/>
      <c r="O12" s="1045"/>
      <c r="P12" s="364"/>
      <c r="Q12" s="230"/>
      <c r="R12" s="230"/>
      <c r="S12" s="231"/>
    </row>
    <row r="13" spans="1:21" s="20" customFormat="1" ht="26.4" customHeight="1" x14ac:dyDescent="0.3">
      <c r="A13" s="222" t="s">
        <v>7</v>
      </c>
      <c r="B13" s="337"/>
      <c r="C13" s="232">
        <v>9</v>
      </c>
      <c r="D13" s="266" t="s">
        <v>23</v>
      </c>
      <c r="E13" s="640" t="s">
        <v>135</v>
      </c>
      <c r="F13" s="232">
        <v>60</v>
      </c>
      <c r="G13" s="399"/>
      <c r="H13" s="403">
        <v>1.26</v>
      </c>
      <c r="I13" s="56">
        <v>4.26</v>
      </c>
      <c r="J13" s="64">
        <v>7.26</v>
      </c>
      <c r="K13" s="288">
        <v>72.48</v>
      </c>
      <c r="L13" s="403">
        <v>0.02</v>
      </c>
      <c r="M13" s="56">
        <v>9.8699999999999992</v>
      </c>
      <c r="N13" s="56">
        <v>0</v>
      </c>
      <c r="O13" s="57">
        <v>2.1</v>
      </c>
      <c r="P13" s="71">
        <v>30.16</v>
      </c>
      <c r="Q13" s="53">
        <v>38.67</v>
      </c>
      <c r="R13" s="53">
        <v>19.489999999999998</v>
      </c>
      <c r="S13" s="327">
        <v>1.1100000000000001</v>
      </c>
      <c r="T13" s="48"/>
      <c r="U13" s="48"/>
    </row>
    <row r="14" spans="1:21" s="20" customFormat="1" ht="26.4" customHeight="1" x14ac:dyDescent="0.3">
      <c r="A14" s="166"/>
      <c r="B14" s="148"/>
      <c r="C14" s="211">
        <v>38</v>
      </c>
      <c r="D14" s="315" t="s">
        <v>141</v>
      </c>
      <c r="E14" s="236" t="s">
        <v>151</v>
      </c>
      <c r="F14" s="333">
        <v>200</v>
      </c>
      <c r="G14" s="160"/>
      <c r="H14" s="357">
        <v>5.6</v>
      </c>
      <c r="I14" s="13">
        <v>5.4</v>
      </c>
      <c r="J14" s="27">
        <v>6.2</v>
      </c>
      <c r="K14" s="213">
        <v>95.4</v>
      </c>
      <c r="L14" s="357">
        <v>0.04</v>
      </c>
      <c r="M14" s="13">
        <v>8.74</v>
      </c>
      <c r="N14" s="13">
        <v>0</v>
      </c>
      <c r="O14" s="65">
        <v>0.36</v>
      </c>
      <c r="P14" s="129">
        <v>42.46</v>
      </c>
      <c r="Q14" s="13">
        <v>70.739999999999995</v>
      </c>
      <c r="R14" s="13">
        <v>17.600000000000001</v>
      </c>
      <c r="S14" s="65">
        <v>0.6</v>
      </c>
      <c r="T14" s="196"/>
      <c r="U14" s="196"/>
    </row>
    <row r="15" spans="1:21" s="48" customFormat="1" ht="26.4" customHeight="1" x14ac:dyDescent="0.3">
      <c r="A15" s="167"/>
      <c r="B15" s="241"/>
      <c r="C15" s="212">
        <v>126</v>
      </c>
      <c r="D15" s="394" t="s">
        <v>10</v>
      </c>
      <c r="E15" s="487" t="s">
        <v>215</v>
      </c>
      <c r="F15" s="275">
        <v>90</v>
      </c>
      <c r="G15" s="159"/>
      <c r="H15" s="357">
        <v>16.649999999999999</v>
      </c>
      <c r="I15" s="13">
        <v>8.01</v>
      </c>
      <c r="J15" s="27">
        <v>4.8600000000000003</v>
      </c>
      <c r="K15" s="213">
        <v>168.75</v>
      </c>
      <c r="L15" s="357">
        <v>0.15</v>
      </c>
      <c r="M15" s="13">
        <v>2</v>
      </c>
      <c r="N15" s="13">
        <v>1.89</v>
      </c>
      <c r="O15" s="65">
        <v>1.1100000000000001</v>
      </c>
      <c r="P15" s="129">
        <v>41.45</v>
      </c>
      <c r="Q15" s="13">
        <v>314</v>
      </c>
      <c r="R15" s="13">
        <v>66.489999999999995</v>
      </c>
      <c r="S15" s="65">
        <v>5.3</v>
      </c>
      <c r="T15" s="196"/>
      <c r="U15" s="196"/>
    </row>
    <row r="16" spans="1:21" s="48" customFormat="1" ht="27" customHeight="1" x14ac:dyDescent="0.3">
      <c r="A16" s="167"/>
      <c r="B16" s="187"/>
      <c r="C16" s="210">
        <v>124</v>
      </c>
      <c r="D16" s="261" t="s">
        <v>78</v>
      </c>
      <c r="E16" s="323" t="s">
        <v>152</v>
      </c>
      <c r="F16" s="210">
        <v>150</v>
      </c>
      <c r="G16" s="201"/>
      <c r="H16" s="357">
        <v>4.05</v>
      </c>
      <c r="I16" s="13">
        <v>4.5</v>
      </c>
      <c r="J16" s="27">
        <v>22.8</v>
      </c>
      <c r="K16" s="213">
        <v>147.30000000000001</v>
      </c>
      <c r="L16" s="357">
        <v>0.11</v>
      </c>
      <c r="M16" s="13">
        <v>0</v>
      </c>
      <c r="N16" s="13">
        <v>0</v>
      </c>
      <c r="O16" s="65">
        <v>1.29</v>
      </c>
      <c r="P16" s="129">
        <v>10.49</v>
      </c>
      <c r="Q16" s="13">
        <v>86</v>
      </c>
      <c r="R16" s="13">
        <v>30.56</v>
      </c>
      <c r="S16" s="65">
        <v>0.99</v>
      </c>
      <c r="T16" s="196"/>
      <c r="U16" s="196"/>
    </row>
    <row r="17" spans="1:21" s="20" customFormat="1" ht="26.4" customHeight="1" x14ac:dyDescent="0.3">
      <c r="A17" s="168"/>
      <c r="B17" s="185"/>
      <c r="C17" s="213">
        <v>103</v>
      </c>
      <c r="D17" s="269" t="s">
        <v>20</v>
      </c>
      <c r="E17" s="225" t="s">
        <v>75</v>
      </c>
      <c r="F17" s="210">
        <v>200</v>
      </c>
      <c r="G17" s="379"/>
      <c r="H17" s="356">
        <v>0.2</v>
      </c>
      <c r="I17" s="17">
        <v>0</v>
      </c>
      <c r="J17" s="22">
        <v>15.02</v>
      </c>
      <c r="K17" s="286">
        <v>61.6</v>
      </c>
      <c r="L17" s="356">
        <v>0</v>
      </c>
      <c r="M17" s="17">
        <v>2</v>
      </c>
      <c r="N17" s="17">
        <v>0</v>
      </c>
      <c r="O17" s="60">
        <v>0.1</v>
      </c>
      <c r="P17" s="21">
        <v>6.74</v>
      </c>
      <c r="Q17" s="17">
        <v>5.74</v>
      </c>
      <c r="R17" s="17">
        <v>2.96</v>
      </c>
      <c r="S17" s="60">
        <v>0.2</v>
      </c>
      <c r="T17" s="130"/>
      <c r="U17" s="130"/>
    </row>
    <row r="18" spans="1:21" s="20" customFormat="1" ht="26.4" customHeight="1" x14ac:dyDescent="0.3">
      <c r="A18" s="168"/>
      <c r="B18" s="185"/>
      <c r="C18" s="213">
        <v>119</v>
      </c>
      <c r="D18" s="261" t="s">
        <v>15</v>
      </c>
      <c r="E18" s="226" t="s">
        <v>67</v>
      </c>
      <c r="F18" s="210">
        <v>45</v>
      </c>
      <c r="G18" s="400"/>
      <c r="H18" s="356">
        <v>3.19</v>
      </c>
      <c r="I18" s="17">
        <v>0.31</v>
      </c>
      <c r="J18" s="22">
        <v>19.89</v>
      </c>
      <c r="K18" s="286">
        <v>108</v>
      </c>
      <c r="L18" s="356">
        <v>0.05</v>
      </c>
      <c r="M18" s="17">
        <v>0</v>
      </c>
      <c r="N18" s="17">
        <v>0</v>
      </c>
      <c r="O18" s="60">
        <v>0.08</v>
      </c>
      <c r="P18" s="21">
        <v>16.649999999999999</v>
      </c>
      <c r="Q18" s="17">
        <v>98.1</v>
      </c>
      <c r="R18" s="17">
        <v>29.25</v>
      </c>
      <c r="S18" s="299">
        <v>1.26</v>
      </c>
      <c r="T18" s="130"/>
      <c r="U18" s="130"/>
    </row>
    <row r="19" spans="1:21" s="20" customFormat="1" ht="23.25" customHeight="1" x14ac:dyDescent="0.3">
      <c r="A19" s="168"/>
      <c r="B19" s="212"/>
      <c r="C19" s="210">
        <v>120</v>
      </c>
      <c r="D19" s="261" t="s">
        <v>16</v>
      </c>
      <c r="E19" s="226" t="s">
        <v>55</v>
      </c>
      <c r="F19" s="210">
        <v>30</v>
      </c>
      <c r="G19" s="400"/>
      <c r="H19" s="356">
        <v>1.71</v>
      </c>
      <c r="I19" s="17">
        <v>0.33</v>
      </c>
      <c r="J19" s="22">
        <v>11.16</v>
      </c>
      <c r="K19" s="286">
        <v>54.39</v>
      </c>
      <c r="L19" s="356">
        <v>0.03</v>
      </c>
      <c r="M19" s="17">
        <v>0.12</v>
      </c>
      <c r="N19" s="17">
        <v>0</v>
      </c>
      <c r="O19" s="60">
        <v>0.09</v>
      </c>
      <c r="P19" s="21">
        <v>10.199999999999999</v>
      </c>
      <c r="Q19" s="17">
        <v>36</v>
      </c>
      <c r="R19" s="17">
        <v>12.3</v>
      </c>
      <c r="S19" s="60">
        <v>0.69</v>
      </c>
      <c r="T19" s="130"/>
      <c r="U19" s="130"/>
    </row>
    <row r="20" spans="1:21" s="48" customFormat="1" ht="26.4" customHeight="1" x14ac:dyDescent="0.3">
      <c r="A20" s="167"/>
      <c r="B20" s="241"/>
      <c r="C20" s="216"/>
      <c r="D20" s="948"/>
      <c r="E20" s="234" t="s">
        <v>24</v>
      </c>
      <c r="F20" s="450">
        <f>SUM(F13:F19)</f>
        <v>775</v>
      </c>
      <c r="G20" s="386"/>
      <c r="H20" s="304">
        <f t="shared" ref="H20:S20" si="1">SUM(H13:H19)</f>
        <v>32.659999999999997</v>
      </c>
      <c r="I20" s="46">
        <f t="shared" si="1"/>
        <v>22.81</v>
      </c>
      <c r="J20" s="406">
        <f t="shared" si="1"/>
        <v>87.19</v>
      </c>
      <c r="K20" s="408">
        <f>SUM(K13:K19)</f>
        <v>707.92</v>
      </c>
      <c r="L20" s="304">
        <f t="shared" si="1"/>
        <v>0.4</v>
      </c>
      <c r="M20" s="46">
        <f t="shared" si="1"/>
        <v>22.73</v>
      </c>
      <c r="N20" s="46">
        <f t="shared" si="1"/>
        <v>1.89</v>
      </c>
      <c r="O20" s="104">
        <f t="shared" si="1"/>
        <v>5.13</v>
      </c>
      <c r="P20" s="47">
        <f t="shared" si="1"/>
        <v>158.15</v>
      </c>
      <c r="Q20" s="46">
        <f t="shared" si="1"/>
        <v>649.25</v>
      </c>
      <c r="R20" s="46">
        <f t="shared" si="1"/>
        <v>178.65</v>
      </c>
      <c r="S20" s="387">
        <f t="shared" si="1"/>
        <v>10.149999999999999</v>
      </c>
    </row>
    <row r="21" spans="1:21" s="48" customFormat="1" ht="26.4" customHeight="1" thickBot="1" x14ac:dyDescent="0.35">
      <c r="A21" s="223"/>
      <c r="B21" s="366"/>
      <c r="C21" s="217"/>
      <c r="D21" s="949"/>
      <c r="E21" s="235" t="s">
        <v>25</v>
      </c>
      <c r="F21" s="214"/>
      <c r="G21" s="311"/>
      <c r="H21" s="307"/>
      <c r="I21" s="75"/>
      <c r="J21" s="200"/>
      <c r="K21" s="292">
        <f>K20/23.5</f>
        <v>30.124255319148933</v>
      </c>
      <c r="L21" s="307"/>
      <c r="M21" s="75"/>
      <c r="N21" s="75"/>
      <c r="O21" s="178"/>
      <c r="P21" s="233"/>
      <c r="Q21" s="75"/>
      <c r="R21" s="75"/>
      <c r="S21" s="407"/>
    </row>
    <row r="22" spans="1:21" ht="15.6" x14ac:dyDescent="0.3">
      <c r="A22" s="9"/>
      <c r="B22" s="335"/>
      <c r="C22" s="336"/>
      <c r="D22" s="345"/>
      <c r="E22" s="35"/>
      <c r="F22" s="35"/>
      <c r="G22" s="318"/>
      <c r="H22" s="319"/>
      <c r="I22" s="318"/>
      <c r="J22" s="35"/>
      <c r="K22" s="320"/>
      <c r="L22" s="35"/>
      <c r="M22" s="35"/>
      <c r="N22" s="35"/>
      <c r="O22" s="321"/>
      <c r="P22" s="321"/>
      <c r="Q22" s="321"/>
      <c r="R22" s="321"/>
      <c r="S22" s="32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2"/>
  <sheetViews>
    <sheetView zoomScale="60" zoomScaleNormal="60" workbookViewId="0">
      <selection activeCell="K19" sqref="K19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74" customWidth="1"/>
    <col min="5" max="5" width="73" customWidth="1"/>
    <col min="6" max="6" width="15.44140625" customWidth="1"/>
    <col min="7" max="7" width="15.6640625" customWidth="1"/>
    <col min="8" max="8" width="12" customWidth="1"/>
    <col min="9" max="9" width="11.33203125" customWidth="1"/>
    <col min="10" max="10" width="12.88671875" customWidth="1"/>
    <col min="11" max="11" width="20.6640625" customWidth="1"/>
    <col min="12" max="12" width="10.33203125" customWidth="1"/>
    <col min="16" max="16" width="9.88671875" customWidth="1"/>
  </cols>
  <sheetData>
    <row r="2" spans="1:21" ht="22.8" x14ac:dyDescent="0.4">
      <c r="A2" s="6" t="s">
        <v>1</v>
      </c>
      <c r="B2" s="7"/>
      <c r="C2" s="341"/>
      <c r="D2" s="343" t="s">
        <v>3</v>
      </c>
      <c r="E2" s="6"/>
      <c r="F2" s="8" t="s">
        <v>2</v>
      </c>
      <c r="G2" s="181">
        <v>18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42"/>
      <c r="D3" s="3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8"/>
      <c r="B4" s="969"/>
      <c r="C4" s="968" t="s">
        <v>45</v>
      </c>
      <c r="D4" s="371"/>
      <c r="E4" s="237"/>
      <c r="F4" s="968"/>
      <c r="G4" s="967"/>
      <c r="H4" s="395" t="s">
        <v>26</v>
      </c>
      <c r="I4" s="396"/>
      <c r="J4" s="397"/>
      <c r="K4" s="502" t="s">
        <v>27</v>
      </c>
      <c r="L4" s="1058" t="s">
        <v>28</v>
      </c>
      <c r="M4" s="1059"/>
      <c r="N4" s="1059"/>
      <c r="O4" s="1076"/>
      <c r="P4" s="1058" t="s">
        <v>29</v>
      </c>
      <c r="Q4" s="1061"/>
      <c r="R4" s="1061"/>
      <c r="S4" s="1062"/>
    </row>
    <row r="5" spans="1:21" s="20" customFormat="1" ht="28.5" customHeight="1" thickBot="1" x14ac:dyDescent="0.35">
      <c r="A5" s="219" t="s">
        <v>0</v>
      </c>
      <c r="B5" s="165"/>
      <c r="C5" s="158" t="s">
        <v>46</v>
      </c>
      <c r="D5" s="372" t="s">
        <v>47</v>
      </c>
      <c r="E5" s="165" t="s">
        <v>44</v>
      </c>
      <c r="F5" s="986" t="s">
        <v>30</v>
      </c>
      <c r="G5" s="199" t="s">
        <v>43</v>
      </c>
      <c r="H5" s="398" t="s">
        <v>31</v>
      </c>
      <c r="I5" s="14" t="s">
        <v>32</v>
      </c>
      <c r="J5" s="123" t="s">
        <v>33</v>
      </c>
      <c r="K5" s="503" t="s">
        <v>34</v>
      </c>
      <c r="L5" s="355" t="s">
        <v>35</v>
      </c>
      <c r="M5" s="118" t="s">
        <v>36</v>
      </c>
      <c r="N5" s="118" t="s">
        <v>37</v>
      </c>
      <c r="O5" s="279" t="s">
        <v>38</v>
      </c>
      <c r="P5" s="355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39" customHeight="1" x14ac:dyDescent="0.3">
      <c r="A6" s="166" t="s">
        <v>6</v>
      </c>
      <c r="B6" s="215"/>
      <c r="C6" s="215" t="s">
        <v>54</v>
      </c>
      <c r="D6" s="416" t="s">
        <v>23</v>
      </c>
      <c r="E6" s="992" t="s">
        <v>182</v>
      </c>
      <c r="F6" s="201">
        <v>48</v>
      </c>
      <c r="G6" s="965"/>
      <c r="H6" s="356">
        <v>2.88</v>
      </c>
      <c r="I6" s="17">
        <v>13.92</v>
      </c>
      <c r="J6" s="60">
        <v>28.8</v>
      </c>
      <c r="K6" s="506">
        <v>254.4</v>
      </c>
      <c r="L6" s="385"/>
      <c r="M6" s="53"/>
      <c r="N6" s="53"/>
      <c r="O6" s="72"/>
      <c r="P6" s="385"/>
      <c r="Q6" s="53"/>
      <c r="R6" s="53"/>
      <c r="S6" s="327"/>
    </row>
    <row r="7" spans="1:21" s="48" customFormat="1" ht="26.4" customHeight="1" x14ac:dyDescent="0.3">
      <c r="A7" s="220"/>
      <c r="B7" s="241"/>
      <c r="C7" s="212">
        <v>56</v>
      </c>
      <c r="D7" s="373" t="s">
        <v>76</v>
      </c>
      <c r="E7" s="487" t="s">
        <v>154</v>
      </c>
      <c r="F7" s="430" t="s">
        <v>126</v>
      </c>
      <c r="G7" s="250"/>
      <c r="H7" s="356">
        <v>6.25</v>
      </c>
      <c r="I7" s="17">
        <v>7.15</v>
      </c>
      <c r="J7" s="60">
        <v>31.59</v>
      </c>
      <c r="K7" s="381">
        <v>215.25</v>
      </c>
      <c r="L7" s="356">
        <v>0.06</v>
      </c>
      <c r="M7" s="17">
        <v>0.88</v>
      </c>
      <c r="N7" s="17">
        <v>32.39</v>
      </c>
      <c r="O7" s="22">
        <v>0.14000000000000001</v>
      </c>
      <c r="P7" s="356">
        <v>184.17</v>
      </c>
      <c r="Q7" s="17">
        <v>173.51</v>
      </c>
      <c r="R7" s="17">
        <v>31.67</v>
      </c>
      <c r="S7" s="60">
        <v>0.41</v>
      </c>
    </row>
    <row r="8" spans="1:21" s="48" customFormat="1" ht="26.4" customHeight="1" x14ac:dyDescent="0.3">
      <c r="A8" s="220"/>
      <c r="B8" s="241"/>
      <c r="C8" s="210">
        <v>115</v>
      </c>
      <c r="D8" s="225" t="s">
        <v>53</v>
      </c>
      <c r="E8" s="226" t="s">
        <v>52</v>
      </c>
      <c r="F8" s="993">
        <v>200</v>
      </c>
      <c r="G8" s="252"/>
      <c r="H8" s="419">
        <v>6.6</v>
      </c>
      <c r="I8" s="24">
        <v>5.0999999999999996</v>
      </c>
      <c r="J8" s="69">
        <v>18.600000000000001</v>
      </c>
      <c r="K8" s="418">
        <v>148.4</v>
      </c>
      <c r="L8" s="419">
        <v>0.06</v>
      </c>
      <c r="M8" s="24">
        <v>2.6</v>
      </c>
      <c r="N8" s="24">
        <v>2.5999999999999999E-2</v>
      </c>
      <c r="O8" s="25">
        <v>0.02</v>
      </c>
      <c r="P8" s="419">
        <v>226.5</v>
      </c>
      <c r="Q8" s="24">
        <v>187.22</v>
      </c>
      <c r="R8" s="24">
        <v>40.36</v>
      </c>
      <c r="S8" s="69">
        <v>0.98</v>
      </c>
      <c r="T8" s="196"/>
      <c r="U8" s="196"/>
    </row>
    <row r="9" spans="1:21" s="48" customFormat="1" ht="26.4" customHeight="1" x14ac:dyDescent="0.3">
      <c r="A9" s="220"/>
      <c r="B9" s="361"/>
      <c r="C9" s="316">
        <v>119</v>
      </c>
      <c r="D9" s="205" t="s">
        <v>67</v>
      </c>
      <c r="E9" s="205" t="s">
        <v>48</v>
      </c>
      <c r="F9" s="160">
        <v>30</v>
      </c>
      <c r="G9" s="995"/>
      <c r="H9" s="419">
        <v>2.13</v>
      </c>
      <c r="I9" s="24">
        <v>0.21</v>
      </c>
      <c r="J9" s="69">
        <v>13.26</v>
      </c>
      <c r="K9" s="848">
        <v>72</v>
      </c>
      <c r="L9" s="419">
        <v>0.03</v>
      </c>
      <c r="M9" s="24">
        <v>0</v>
      </c>
      <c r="N9" s="24">
        <v>0</v>
      </c>
      <c r="O9" s="25">
        <v>0.05</v>
      </c>
      <c r="P9" s="419">
        <v>11.1</v>
      </c>
      <c r="Q9" s="24">
        <v>65.400000000000006</v>
      </c>
      <c r="R9" s="24">
        <v>19.5</v>
      </c>
      <c r="S9" s="69">
        <v>0.84</v>
      </c>
      <c r="T9" s="196"/>
      <c r="U9" s="196"/>
    </row>
    <row r="10" spans="1:21" s="48" customFormat="1" ht="26.4" customHeight="1" x14ac:dyDescent="0.3">
      <c r="A10" s="220"/>
      <c r="B10" s="211"/>
      <c r="C10" s="211">
        <v>120</v>
      </c>
      <c r="D10" s="205" t="s">
        <v>55</v>
      </c>
      <c r="E10" s="205" t="s">
        <v>14</v>
      </c>
      <c r="F10" s="160">
        <v>20</v>
      </c>
      <c r="G10" s="995"/>
      <c r="H10" s="419">
        <v>1.1399999999999999</v>
      </c>
      <c r="I10" s="24">
        <v>0.22</v>
      </c>
      <c r="J10" s="69">
        <v>7.44</v>
      </c>
      <c r="K10" s="848">
        <v>36.26</v>
      </c>
      <c r="L10" s="419">
        <v>0.02</v>
      </c>
      <c r="M10" s="24">
        <v>0.08</v>
      </c>
      <c r="N10" s="24">
        <v>0</v>
      </c>
      <c r="O10" s="25">
        <v>0.06</v>
      </c>
      <c r="P10" s="419">
        <v>6.8</v>
      </c>
      <c r="Q10" s="24">
        <v>24</v>
      </c>
      <c r="R10" s="24">
        <v>8.1999999999999993</v>
      </c>
      <c r="S10" s="69">
        <v>0.46</v>
      </c>
      <c r="T10" s="196"/>
      <c r="U10" s="196"/>
    </row>
    <row r="11" spans="1:21" s="48" customFormat="1" ht="26.4" customHeight="1" x14ac:dyDescent="0.3">
      <c r="A11" s="220"/>
      <c r="B11" s="211"/>
      <c r="C11" s="211"/>
      <c r="D11" s="205"/>
      <c r="E11" s="234" t="s">
        <v>24</v>
      </c>
      <c r="F11" s="633">
        <v>545</v>
      </c>
      <c r="G11" s="995"/>
      <c r="H11" s="419">
        <f t="shared" ref="H11:S11" si="0">H6+H7+H8+H10</f>
        <v>16.869999999999997</v>
      </c>
      <c r="I11" s="24">
        <f t="shared" si="0"/>
        <v>26.39</v>
      </c>
      <c r="J11" s="69">
        <f t="shared" si="0"/>
        <v>86.43</v>
      </c>
      <c r="K11" s="807">
        <f>K6+K7+K8+K9+K10</f>
        <v>726.31</v>
      </c>
      <c r="L11" s="419">
        <f t="shared" si="0"/>
        <v>0.13999999999999999</v>
      </c>
      <c r="M11" s="24">
        <f t="shared" si="0"/>
        <v>3.56</v>
      </c>
      <c r="N11" s="24">
        <f t="shared" si="0"/>
        <v>32.416000000000004</v>
      </c>
      <c r="O11" s="25">
        <f t="shared" si="0"/>
        <v>0.22</v>
      </c>
      <c r="P11" s="419">
        <f t="shared" si="0"/>
        <v>417.46999999999997</v>
      </c>
      <c r="Q11" s="24">
        <f t="shared" si="0"/>
        <v>384.73</v>
      </c>
      <c r="R11" s="24">
        <f t="shared" si="0"/>
        <v>80.23</v>
      </c>
      <c r="S11" s="69">
        <f t="shared" si="0"/>
        <v>1.8499999999999999</v>
      </c>
      <c r="T11" s="196"/>
      <c r="U11" s="196"/>
    </row>
    <row r="12" spans="1:21" s="48" customFormat="1" ht="26.4" customHeight="1" thickBot="1" x14ac:dyDescent="0.35">
      <c r="A12" s="221"/>
      <c r="B12" s="366"/>
      <c r="C12" s="214"/>
      <c r="D12" s="374"/>
      <c r="E12" s="235" t="s">
        <v>25</v>
      </c>
      <c r="F12" s="994"/>
      <c r="G12" s="298"/>
      <c r="H12" s="307"/>
      <c r="I12" s="75"/>
      <c r="J12" s="178"/>
      <c r="K12" s="996">
        <f>K11/23.5</f>
        <v>30.906808510638296</v>
      </c>
      <c r="L12" s="307"/>
      <c r="M12" s="75"/>
      <c r="N12" s="75"/>
      <c r="O12" s="200"/>
      <c r="P12" s="307"/>
      <c r="Q12" s="75"/>
      <c r="R12" s="75"/>
      <c r="S12" s="178"/>
    </row>
    <row r="13" spans="1:21" s="20" customFormat="1" ht="26.4" customHeight="1" x14ac:dyDescent="0.3">
      <c r="A13" s="166" t="s">
        <v>7</v>
      </c>
      <c r="B13" s="420"/>
      <c r="C13" s="326">
        <v>137</v>
      </c>
      <c r="D13" s="324" t="s">
        <v>23</v>
      </c>
      <c r="E13" s="416" t="s">
        <v>102</v>
      </c>
      <c r="F13" s="421">
        <v>150</v>
      </c>
      <c r="G13" s="330"/>
      <c r="H13" s="71">
        <v>1.35</v>
      </c>
      <c r="I13" s="53">
        <v>0</v>
      </c>
      <c r="J13" s="72">
        <v>12.9</v>
      </c>
      <c r="K13" s="288">
        <v>57</v>
      </c>
      <c r="L13" s="71">
        <v>0.09</v>
      </c>
      <c r="M13" s="53">
        <v>57</v>
      </c>
      <c r="N13" s="53">
        <v>0.09</v>
      </c>
      <c r="O13" s="72">
        <v>0</v>
      </c>
      <c r="P13" s="403">
        <v>52.5</v>
      </c>
      <c r="Q13" s="56">
        <v>25.5</v>
      </c>
      <c r="R13" s="56">
        <v>16.5</v>
      </c>
      <c r="S13" s="57">
        <v>0.15</v>
      </c>
      <c r="T13" s="48"/>
      <c r="U13" s="48"/>
    </row>
    <row r="14" spans="1:21" s="20" customFormat="1" ht="26.4" customHeight="1" x14ac:dyDescent="0.3">
      <c r="A14" s="166"/>
      <c r="B14" s="148"/>
      <c r="C14" s="36">
        <v>138</v>
      </c>
      <c r="D14" s="37" t="s">
        <v>9</v>
      </c>
      <c r="E14" s="487" t="s">
        <v>82</v>
      </c>
      <c r="F14" s="294">
        <v>200</v>
      </c>
      <c r="G14" s="212"/>
      <c r="H14" s="129">
        <v>6.2</v>
      </c>
      <c r="I14" s="13">
        <v>6.2</v>
      </c>
      <c r="J14" s="27">
        <v>11</v>
      </c>
      <c r="K14" s="213">
        <v>125.8</v>
      </c>
      <c r="L14" s="129">
        <v>0.08</v>
      </c>
      <c r="M14" s="13">
        <v>10.7</v>
      </c>
      <c r="N14" s="13">
        <v>0</v>
      </c>
      <c r="O14" s="27">
        <v>0.16</v>
      </c>
      <c r="P14" s="357">
        <v>32.44</v>
      </c>
      <c r="Q14" s="13">
        <v>77.28</v>
      </c>
      <c r="R14" s="13">
        <v>51.28</v>
      </c>
      <c r="S14" s="65">
        <v>3.77</v>
      </c>
      <c r="T14" s="196"/>
      <c r="U14" s="196"/>
    </row>
    <row r="15" spans="1:21" s="48" customFormat="1" ht="32.25" customHeight="1" x14ac:dyDescent="0.3">
      <c r="A15" s="167"/>
      <c r="B15" s="241"/>
      <c r="C15" s="15">
        <v>58</v>
      </c>
      <c r="D15" s="28" t="s">
        <v>10</v>
      </c>
      <c r="E15" s="323" t="s">
        <v>49</v>
      </c>
      <c r="F15" s="252">
        <v>90</v>
      </c>
      <c r="G15" s="210"/>
      <c r="H15" s="21">
        <v>12.39</v>
      </c>
      <c r="I15" s="17">
        <v>14.03</v>
      </c>
      <c r="J15" s="22">
        <v>2.5499999999999998</v>
      </c>
      <c r="K15" s="286">
        <v>188.2</v>
      </c>
      <c r="L15" s="21">
        <v>7.0000000000000007E-2</v>
      </c>
      <c r="M15" s="17">
        <v>20.309999999999999</v>
      </c>
      <c r="N15" s="17">
        <v>0.02</v>
      </c>
      <c r="O15" s="22">
        <v>2.3199999999999998</v>
      </c>
      <c r="P15" s="356">
        <v>18.12</v>
      </c>
      <c r="Q15" s="17">
        <v>104.28</v>
      </c>
      <c r="R15" s="17">
        <v>18</v>
      </c>
      <c r="S15" s="60">
        <v>1.17</v>
      </c>
      <c r="T15" s="196"/>
      <c r="U15" s="196"/>
    </row>
    <row r="16" spans="1:21" s="48" customFormat="1" ht="27" customHeight="1" x14ac:dyDescent="0.3">
      <c r="A16" s="167"/>
      <c r="B16" s="187"/>
      <c r="C16" s="210">
        <v>55</v>
      </c>
      <c r="D16" s="261" t="s">
        <v>78</v>
      </c>
      <c r="E16" s="323" t="s">
        <v>155</v>
      </c>
      <c r="F16" s="252">
        <v>150</v>
      </c>
      <c r="G16" s="210"/>
      <c r="H16" s="129">
        <v>3.6</v>
      </c>
      <c r="I16" s="13">
        <v>4.95</v>
      </c>
      <c r="J16" s="27">
        <v>24.6</v>
      </c>
      <c r="K16" s="213">
        <v>156.6</v>
      </c>
      <c r="L16" s="129">
        <v>0.03</v>
      </c>
      <c r="M16" s="13">
        <v>0</v>
      </c>
      <c r="N16" s="13">
        <v>0</v>
      </c>
      <c r="O16" s="27">
        <v>1.71</v>
      </c>
      <c r="P16" s="357">
        <v>19.16</v>
      </c>
      <c r="Q16" s="13">
        <v>158.46</v>
      </c>
      <c r="R16" s="13">
        <v>19.62</v>
      </c>
      <c r="S16" s="65">
        <v>0.87</v>
      </c>
      <c r="T16" s="196"/>
      <c r="U16" s="196"/>
    </row>
    <row r="17" spans="1:21" s="20" customFormat="1" ht="38.25" customHeight="1" x14ac:dyDescent="0.3">
      <c r="A17" s="168"/>
      <c r="B17" s="185"/>
      <c r="C17" s="213">
        <v>104</v>
      </c>
      <c r="D17" s="269" t="s">
        <v>20</v>
      </c>
      <c r="E17" s="323" t="s">
        <v>106</v>
      </c>
      <c r="F17" s="252">
        <v>200</v>
      </c>
      <c r="G17" s="225"/>
      <c r="H17" s="21">
        <v>0</v>
      </c>
      <c r="I17" s="17">
        <v>0</v>
      </c>
      <c r="J17" s="22">
        <v>19.8</v>
      </c>
      <c r="K17" s="286">
        <v>81.599999999999994</v>
      </c>
      <c r="L17" s="21">
        <v>0.16</v>
      </c>
      <c r="M17" s="17">
        <v>9.16</v>
      </c>
      <c r="N17" s="17">
        <v>0.12</v>
      </c>
      <c r="O17" s="22">
        <v>0.8</v>
      </c>
      <c r="P17" s="356">
        <v>0.76</v>
      </c>
      <c r="Q17" s="17">
        <v>0</v>
      </c>
      <c r="R17" s="17">
        <v>0</v>
      </c>
      <c r="S17" s="60">
        <v>0</v>
      </c>
      <c r="T17" s="130"/>
      <c r="U17" s="130"/>
    </row>
    <row r="18" spans="1:21" s="20" customFormat="1" ht="26.4" customHeight="1" x14ac:dyDescent="0.3">
      <c r="A18" s="168"/>
      <c r="B18" s="185"/>
      <c r="C18" s="213">
        <v>119</v>
      </c>
      <c r="D18" s="261" t="s">
        <v>15</v>
      </c>
      <c r="E18" s="226" t="s">
        <v>67</v>
      </c>
      <c r="F18" s="252">
        <v>45</v>
      </c>
      <c r="G18" s="210"/>
      <c r="H18" s="21">
        <v>3.19</v>
      </c>
      <c r="I18" s="17">
        <v>0.31</v>
      </c>
      <c r="J18" s="22">
        <v>19.89</v>
      </c>
      <c r="K18" s="286">
        <v>108</v>
      </c>
      <c r="L18" s="21">
        <v>0.05</v>
      </c>
      <c r="M18" s="17">
        <v>0</v>
      </c>
      <c r="N18" s="17">
        <v>0</v>
      </c>
      <c r="O18" s="22">
        <v>0.08</v>
      </c>
      <c r="P18" s="356">
        <v>16.649999999999999</v>
      </c>
      <c r="Q18" s="17">
        <v>98.1</v>
      </c>
      <c r="R18" s="17">
        <v>29.25</v>
      </c>
      <c r="S18" s="299">
        <v>1.26</v>
      </c>
      <c r="T18" s="130"/>
      <c r="U18" s="130"/>
    </row>
    <row r="19" spans="1:21" s="20" customFormat="1" ht="23.25" customHeight="1" x14ac:dyDescent="0.3">
      <c r="A19" s="168"/>
      <c r="B19" s="212"/>
      <c r="C19" s="210">
        <v>120</v>
      </c>
      <c r="D19" s="261" t="s">
        <v>16</v>
      </c>
      <c r="E19" s="226" t="s">
        <v>55</v>
      </c>
      <c r="F19" s="252">
        <v>25</v>
      </c>
      <c r="G19" s="210"/>
      <c r="H19" s="21">
        <v>1.42</v>
      </c>
      <c r="I19" s="17">
        <v>0.27</v>
      </c>
      <c r="J19" s="22">
        <v>9.3000000000000007</v>
      </c>
      <c r="K19" s="286">
        <v>45.32</v>
      </c>
      <c r="L19" s="21">
        <v>0.02</v>
      </c>
      <c r="M19" s="17">
        <v>0.1</v>
      </c>
      <c r="N19" s="17">
        <v>0</v>
      </c>
      <c r="O19" s="22">
        <v>7.0000000000000007E-2</v>
      </c>
      <c r="P19" s="356">
        <v>8.5</v>
      </c>
      <c r="Q19" s="17">
        <v>30</v>
      </c>
      <c r="R19" s="17">
        <v>10.25</v>
      </c>
      <c r="S19" s="299">
        <v>0.56999999999999995</v>
      </c>
      <c r="T19" s="130"/>
      <c r="U19" s="130"/>
    </row>
    <row r="20" spans="1:21" s="48" customFormat="1" ht="26.4" customHeight="1" x14ac:dyDescent="0.3">
      <c r="A20" s="167"/>
      <c r="B20" s="241"/>
      <c r="C20" s="216"/>
      <c r="D20" s="948"/>
      <c r="E20" s="234" t="s">
        <v>24</v>
      </c>
      <c r="F20" s="447">
        <f>SUM(F13:F19)</f>
        <v>860</v>
      </c>
      <c r="G20" s="216"/>
      <c r="H20" s="47">
        <f t="shared" ref="H20:S20" si="1">SUM(H13:H19)</f>
        <v>28.150000000000006</v>
      </c>
      <c r="I20" s="46">
        <f t="shared" si="1"/>
        <v>25.759999999999998</v>
      </c>
      <c r="J20" s="406">
        <f t="shared" si="1"/>
        <v>100.03999999999999</v>
      </c>
      <c r="K20" s="408">
        <f t="shared" si="1"/>
        <v>762.5200000000001</v>
      </c>
      <c r="L20" s="47">
        <f t="shared" si="1"/>
        <v>0.5</v>
      </c>
      <c r="M20" s="46">
        <f t="shared" si="1"/>
        <v>97.27</v>
      </c>
      <c r="N20" s="46">
        <f t="shared" si="1"/>
        <v>0.22999999999999998</v>
      </c>
      <c r="O20" s="406">
        <f t="shared" si="1"/>
        <v>5.14</v>
      </c>
      <c r="P20" s="304">
        <f t="shared" si="1"/>
        <v>148.13</v>
      </c>
      <c r="Q20" s="46">
        <f t="shared" si="1"/>
        <v>493.62</v>
      </c>
      <c r="R20" s="46">
        <f t="shared" si="1"/>
        <v>144.9</v>
      </c>
      <c r="S20" s="387">
        <f t="shared" si="1"/>
        <v>7.79</v>
      </c>
    </row>
    <row r="21" spans="1:21" s="48" customFormat="1" ht="26.4" customHeight="1" thickBot="1" x14ac:dyDescent="0.35">
      <c r="A21" s="223"/>
      <c r="B21" s="366"/>
      <c r="C21" s="217"/>
      <c r="D21" s="949"/>
      <c r="E21" s="235" t="s">
        <v>25</v>
      </c>
      <c r="F21" s="298"/>
      <c r="G21" s="214"/>
      <c r="H21" s="233"/>
      <c r="I21" s="75"/>
      <c r="J21" s="200"/>
      <c r="K21" s="292">
        <f>K20/23.5</f>
        <v>32.447659574468091</v>
      </c>
      <c r="L21" s="233"/>
      <c r="M21" s="75"/>
      <c r="N21" s="75"/>
      <c r="O21" s="200"/>
      <c r="P21" s="307"/>
      <c r="Q21" s="75"/>
      <c r="R21" s="75"/>
      <c r="S21" s="407"/>
    </row>
    <row r="22" spans="1:21" ht="15.6" x14ac:dyDescent="0.3">
      <c r="A22" s="9"/>
      <c r="B22" s="335"/>
      <c r="C22" s="336"/>
      <c r="D22" s="345"/>
      <c r="E22" s="35"/>
      <c r="F22" s="35"/>
      <c r="G22" s="318"/>
      <c r="H22" s="319"/>
      <c r="I22" s="318"/>
      <c r="J22" s="35"/>
      <c r="K22" s="320"/>
      <c r="L22" s="35"/>
      <c r="M22" s="35"/>
      <c r="N22" s="35"/>
      <c r="O22" s="321"/>
      <c r="P22" s="321"/>
      <c r="Q22" s="321"/>
      <c r="R22" s="321"/>
      <c r="S22" s="32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41"/>
  <sheetViews>
    <sheetView zoomScale="80" zoomScaleNormal="80" workbookViewId="0">
      <selection activeCell="K25" sqref="K25"/>
    </sheetView>
  </sheetViews>
  <sheetFormatPr defaultRowHeight="14.4" x14ac:dyDescent="0.3"/>
  <cols>
    <col min="1" max="2" width="20.6640625" customWidth="1"/>
    <col min="3" max="3" width="16.5546875" style="5" customWidth="1"/>
    <col min="4" max="4" width="19" customWidth="1"/>
    <col min="5" max="5" width="56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thickBot="1" x14ac:dyDescent="0.35">
      <c r="A4" s="137"/>
      <c r="B4" s="725"/>
      <c r="C4" s="724" t="s">
        <v>45</v>
      </c>
      <c r="D4" s="137"/>
      <c r="E4" s="255"/>
      <c r="F4" s="647"/>
      <c r="G4" s="646"/>
      <c r="H4" s="441" t="s">
        <v>26</v>
      </c>
      <c r="I4" s="502"/>
      <c r="J4" s="380"/>
      <c r="K4" s="284" t="s">
        <v>27</v>
      </c>
      <c r="L4" s="1063" t="s">
        <v>28</v>
      </c>
      <c r="M4" s="1064"/>
      <c r="N4" s="1064"/>
      <c r="O4" s="1064"/>
      <c r="P4" s="1063" t="s">
        <v>29</v>
      </c>
      <c r="Q4" s="1065"/>
      <c r="R4" s="1065"/>
      <c r="S4" s="1066"/>
    </row>
    <row r="5" spans="1:19" s="20" customFormat="1" ht="28.5" customHeight="1" thickBot="1" x14ac:dyDescent="0.35">
      <c r="A5" s="138" t="s">
        <v>0</v>
      </c>
      <c r="B5" s="531"/>
      <c r="C5" s="165" t="s">
        <v>46</v>
      </c>
      <c r="D5" s="667" t="s">
        <v>47</v>
      </c>
      <c r="E5" s="158" t="s">
        <v>44</v>
      </c>
      <c r="F5" s="165" t="s">
        <v>30</v>
      </c>
      <c r="G5" s="158" t="s">
        <v>43</v>
      </c>
      <c r="H5" s="355" t="s">
        <v>31</v>
      </c>
      <c r="I5" s="118" t="s">
        <v>32</v>
      </c>
      <c r="J5" s="120" t="s">
        <v>33</v>
      </c>
      <c r="K5" s="285" t="s">
        <v>34</v>
      </c>
      <c r="L5" s="599" t="s">
        <v>35</v>
      </c>
      <c r="M5" s="588" t="s">
        <v>36</v>
      </c>
      <c r="N5" s="588" t="s">
        <v>37</v>
      </c>
      <c r="O5" s="668" t="s">
        <v>38</v>
      </c>
      <c r="P5" s="398" t="s">
        <v>39</v>
      </c>
      <c r="Q5" s="14" t="s">
        <v>40</v>
      </c>
      <c r="R5" s="14" t="s">
        <v>41</v>
      </c>
      <c r="S5" s="123" t="s">
        <v>42</v>
      </c>
    </row>
    <row r="6" spans="1:19" s="20" customFormat="1" ht="26.4" customHeight="1" x14ac:dyDescent="0.3">
      <c r="A6" s="139" t="s">
        <v>6</v>
      </c>
      <c r="B6" s="131"/>
      <c r="C6" s="326" t="s">
        <v>54</v>
      </c>
      <c r="D6" s="322" t="s">
        <v>23</v>
      </c>
      <c r="E6" s="415" t="s">
        <v>51</v>
      </c>
      <c r="F6" s="326">
        <v>17</v>
      </c>
      <c r="G6" s="476"/>
      <c r="H6" s="385">
        <v>1.7</v>
      </c>
      <c r="I6" s="53">
        <v>4.42</v>
      </c>
      <c r="J6" s="327">
        <v>0.85</v>
      </c>
      <c r="K6" s="329">
        <v>49.98</v>
      </c>
      <c r="L6" s="385">
        <v>0</v>
      </c>
      <c r="M6" s="53">
        <v>0.1</v>
      </c>
      <c r="N6" s="53">
        <v>0</v>
      </c>
      <c r="O6" s="72">
        <v>0</v>
      </c>
      <c r="P6" s="385">
        <v>25.16</v>
      </c>
      <c r="Q6" s="53">
        <v>18.190000000000001</v>
      </c>
      <c r="R6" s="53">
        <v>3.74</v>
      </c>
      <c r="S6" s="327">
        <v>0.1</v>
      </c>
    </row>
    <row r="7" spans="1:19" s="20" customFormat="1" ht="26.4" customHeight="1" x14ac:dyDescent="0.3">
      <c r="A7" s="139"/>
      <c r="B7" s="131"/>
      <c r="C7" s="210">
        <v>54</v>
      </c>
      <c r="D7" s="225" t="s">
        <v>78</v>
      </c>
      <c r="E7" s="269" t="s">
        <v>50</v>
      </c>
      <c r="F7" s="210">
        <v>150</v>
      </c>
      <c r="G7" s="201"/>
      <c r="H7" s="419">
        <v>7.2</v>
      </c>
      <c r="I7" s="24">
        <v>5.0999999999999996</v>
      </c>
      <c r="J7" s="69">
        <v>33.9</v>
      </c>
      <c r="K7" s="289">
        <v>210.3</v>
      </c>
      <c r="L7" s="419">
        <v>0.21</v>
      </c>
      <c r="M7" s="24">
        <v>0</v>
      </c>
      <c r="N7" s="24">
        <v>0</v>
      </c>
      <c r="O7" s="25">
        <v>1.74</v>
      </c>
      <c r="P7" s="419">
        <v>14.55</v>
      </c>
      <c r="Q7" s="24">
        <v>208.87</v>
      </c>
      <c r="R7" s="24">
        <v>139.99</v>
      </c>
      <c r="S7" s="69">
        <v>4.68</v>
      </c>
    </row>
    <row r="8" spans="1:19" s="20" customFormat="1" ht="44.25" customHeight="1" x14ac:dyDescent="0.3">
      <c r="A8" s="139"/>
      <c r="B8" s="131"/>
      <c r="C8" s="210">
        <v>58</v>
      </c>
      <c r="D8" s="225" t="s">
        <v>10</v>
      </c>
      <c r="E8" s="256" t="s">
        <v>49</v>
      </c>
      <c r="F8" s="210">
        <v>90</v>
      </c>
      <c r="G8" s="201"/>
      <c r="H8" s="356">
        <v>12.4</v>
      </c>
      <c r="I8" s="17">
        <v>14.03</v>
      </c>
      <c r="J8" s="60">
        <v>2.56</v>
      </c>
      <c r="K8" s="286">
        <v>188.2</v>
      </c>
      <c r="L8" s="356">
        <v>7.0000000000000007E-2</v>
      </c>
      <c r="M8" s="17">
        <v>20.3</v>
      </c>
      <c r="N8" s="17">
        <v>0.03</v>
      </c>
      <c r="O8" s="22">
        <v>2.2999999999999998</v>
      </c>
      <c r="P8" s="356">
        <v>18.100000000000001</v>
      </c>
      <c r="Q8" s="17">
        <v>104.3</v>
      </c>
      <c r="R8" s="17">
        <v>18</v>
      </c>
      <c r="S8" s="60">
        <v>1.2</v>
      </c>
    </row>
    <row r="9" spans="1:19" s="20" customFormat="1" ht="37.5" customHeight="1" x14ac:dyDescent="0.3">
      <c r="A9" s="139"/>
      <c r="B9" s="131"/>
      <c r="C9" s="212">
        <v>104</v>
      </c>
      <c r="D9" s="373" t="s">
        <v>20</v>
      </c>
      <c r="E9" s="354" t="s">
        <v>106</v>
      </c>
      <c r="F9" s="275">
        <v>200</v>
      </c>
      <c r="G9" s="159"/>
      <c r="H9" s="356">
        <v>0</v>
      </c>
      <c r="I9" s="17">
        <v>0</v>
      </c>
      <c r="J9" s="60">
        <v>19.2</v>
      </c>
      <c r="K9" s="286">
        <v>76.8</v>
      </c>
      <c r="L9" s="356">
        <v>0.16</v>
      </c>
      <c r="M9" s="17">
        <v>9.16</v>
      </c>
      <c r="N9" s="17">
        <v>0.12</v>
      </c>
      <c r="O9" s="22">
        <v>0.8</v>
      </c>
      <c r="P9" s="356">
        <v>0.76</v>
      </c>
      <c r="Q9" s="17">
        <v>0</v>
      </c>
      <c r="R9" s="17">
        <v>0</v>
      </c>
      <c r="S9" s="60">
        <v>0</v>
      </c>
    </row>
    <row r="10" spans="1:19" s="20" customFormat="1" ht="26.4" customHeight="1" x14ac:dyDescent="0.3">
      <c r="A10" s="139"/>
      <c r="B10" s="131"/>
      <c r="C10" s="213">
        <v>119</v>
      </c>
      <c r="D10" s="225" t="s">
        <v>15</v>
      </c>
      <c r="E10" s="269" t="s">
        <v>21</v>
      </c>
      <c r="F10" s="210">
        <v>30</v>
      </c>
      <c r="G10" s="201"/>
      <c r="H10" s="356">
        <v>2.13</v>
      </c>
      <c r="I10" s="17">
        <v>0.21</v>
      </c>
      <c r="J10" s="60">
        <v>13.26</v>
      </c>
      <c r="K10" s="287">
        <v>72</v>
      </c>
      <c r="L10" s="356">
        <v>0.03</v>
      </c>
      <c r="M10" s="17">
        <v>0</v>
      </c>
      <c r="N10" s="17">
        <v>0</v>
      </c>
      <c r="O10" s="22">
        <v>0.05</v>
      </c>
      <c r="P10" s="356">
        <v>11.1</v>
      </c>
      <c r="Q10" s="17">
        <v>65.400000000000006</v>
      </c>
      <c r="R10" s="17">
        <v>19.5</v>
      </c>
      <c r="S10" s="60">
        <v>0.84</v>
      </c>
    </row>
    <row r="11" spans="1:19" s="20" customFormat="1" ht="26.4" customHeight="1" x14ac:dyDescent="0.3">
      <c r="A11" s="139"/>
      <c r="B11" s="131"/>
      <c r="C11" s="210">
        <v>120</v>
      </c>
      <c r="D11" s="225" t="s">
        <v>16</v>
      </c>
      <c r="E11" s="269" t="s">
        <v>55</v>
      </c>
      <c r="F11" s="210">
        <v>20</v>
      </c>
      <c r="G11" s="201"/>
      <c r="H11" s="356">
        <v>1.1399999999999999</v>
      </c>
      <c r="I11" s="17">
        <v>0.22</v>
      </c>
      <c r="J11" s="60">
        <v>7.44</v>
      </c>
      <c r="K11" s="287">
        <v>36.26</v>
      </c>
      <c r="L11" s="356">
        <v>0.02</v>
      </c>
      <c r="M11" s="17">
        <v>0.08</v>
      </c>
      <c r="N11" s="17">
        <v>0</v>
      </c>
      <c r="O11" s="22">
        <v>0.06</v>
      </c>
      <c r="P11" s="356">
        <v>6.8</v>
      </c>
      <c r="Q11" s="17">
        <v>24</v>
      </c>
      <c r="R11" s="17">
        <v>8.1999999999999993</v>
      </c>
      <c r="S11" s="60">
        <v>0.46</v>
      </c>
    </row>
    <row r="12" spans="1:19" s="20" customFormat="1" ht="26.4" customHeight="1" x14ac:dyDescent="0.3">
      <c r="A12" s="139"/>
      <c r="B12" s="131"/>
      <c r="C12" s="210"/>
      <c r="D12" s="225"/>
      <c r="E12" s="467" t="s">
        <v>24</v>
      </c>
      <c r="F12" s="500">
        <f>SUM(F6:F11)</f>
        <v>507</v>
      </c>
      <c r="G12" s="201"/>
      <c r="H12" s="356">
        <f t="shared" ref="H12:S12" si="0">SUM(H6:H11)</f>
        <v>24.57</v>
      </c>
      <c r="I12" s="17">
        <f t="shared" si="0"/>
        <v>23.979999999999997</v>
      </c>
      <c r="J12" s="60">
        <f t="shared" si="0"/>
        <v>77.210000000000008</v>
      </c>
      <c r="K12" s="586">
        <f t="shared" si="0"/>
        <v>633.54</v>
      </c>
      <c r="L12" s="356">
        <f t="shared" si="0"/>
        <v>0.4900000000000001</v>
      </c>
      <c r="M12" s="17">
        <f t="shared" si="0"/>
        <v>29.64</v>
      </c>
      <c r="N12" s="17">
        <f t="shared" si="0"/>
        <v>0.15</v>
      </c>
      <c r="O12" s="22">
        <f t="shared" si="0"/>
        <v>4.9499999999999993</v>
      </c>
      <c r="P12" s="356">
        <f t="shared" si="0"/>
        <v>76.47</v>
      </c>
      <c r="Q12" s="17">
        <f t="shared" si="0"/>
        <v>420.76</v>
      </c>
      <c r="R12" s="17">
        <f t="shared" si="0"/>
        <v>189.43</v>
      </c>
      <c r="S12" s="60">
        <f t="shared" si="0"/>
        <v>7.2799999999999994</v>
      </c>
    </row>
    <row r="13" spans="1:19" s="20" customFormat="1" ht="26.4" customHeight="1" thickBot="1" x14ac:dyDescent="0.35">
      <c r="A13" s="607"/>
      <c r="B13" s="131"/>
      <c r="C13" s="576"/>
      <c r="D13" s="520"/>
      <c r="E13" s="469" t="s">
        <v>25</v>
      </c>
      <c r="F13" s="576"/>
      <c r="G13" s="575"/>
      <c r="H13" s="857"/>
      <c r="I13" s="855"/>
      <c r="J13" s="856"/>
      <c r="K13" s="585">
        <f>K12/23.5</f>
        <v>26.959148936170212</v>
      </c>
      <c r="L13" s="857"/>
      <c r="M13" s="855"/>
      <c r="N13" s="855"/>
      <c r="O13" s="858"/>
      <c r="P13" s="857"/>
      <c r="Q13" s="855"/>
      <c r="R13" s="855"/>
      <c r="S13" s="856"/>
    </row>
    <row r="14" spans="1:19" s="20" customFormat="1" ht="26.4" customHeight="1" x14ac:dyDescent="0.3">
      <c r="A14" s="222" t="s">
        <v>7</v>
      </c>
      <c r="B14" s="416"/>
      <c r="C14" s="666">
        <v>135</v>
      </c>
      <c r="D14" s="640" t="s">
        <v>23</v>
      </c>
      <c r="E14" s="266" t="s">
        <v>64</v>
      </c>
      <c r="F14" s="232">
        <v>60</v>
      </c>
      <c r="G14" s="399"/>
      <c r="H14" s="570">
        <v>1.2</v>
      </c>
      <c r="I14" s="73">
        <v>5.4</v>
      </c>
      <c r="J14" s="74">
        <v>5.16</v>
      </c>
      <c r="K14" s="418">
        <v>73.2</v>
      </c>
      <c r="L14" s="570">
        <v>0.01</v>
      </c>
      <c r="M14" s="73">
        <v>4.2</v>
      </c>
      <c r="N14" s="73">
        <v>0.55000000000000004</v>
      </c>
      <c r="O14" s="655">
        <v>0</v>
      </c>
      <c r="P14" s="570">
        <v>24.6</v>
      </c>
      <c r="Q14" s="73">
        <v>40.200000000000003</v>
      </c>
      <c r="R14" s="73">
        <v>21</v>
      </c>
      <c r="S14" s="74">
        <v>4.2</v>
      </c>
    </row>
    <row r="15" spans="1:19" s="20" customFormat="1" ht="26.4" customHeight="1" x14ac:dyDescent="0.3">
      <c r="A15" s="220"/>
      <c r="B15" s="308"/>
      <c r="C15" s="224">
        <v>36</v>
      </c>
      <c r="D15" s="308" t="s">
        <v>9</v>
      </c>
      <c r="E15" s="437" t="s">
        <v>56</v>
      </c>
      <c r="F15" s="211">
        <v>200</v>
      </c>
      <c r="G15" s="310"/>
      <c r="H15" s="369">
        <v>5</v>
      </c>
      <c r="I15" s="135">
        <v>8.6</v>
      </c>
      <c r="J15" s="313">
        <v>12.6</v>
      </c>
      <c r="K15" s="641">
        <v>147.80000000000001</v>
      </c>
      <c r="L15" s="369">
        <v>0.1</v>
      </c>
      <c r="M15" s="135">
        <v>10.08</v>
      </c>
      <c r="N15" s="135">
        <v>0</v>
      </c>
      <c r="O15" s="136">
        <v>1.1000000000000001</v>
      </c>
      <c r="P15" s="369">
        <v>41.98</v>
      </c>
      <c r="Q15" s="135">
        <v>122.08</v>
      </c>
      <c r="R15" s="135">
        <v>36.96</v>
      </c>
      <c r="S15" s="313">
        <v>11.18</v>
      </c>
    </row>
    <row r="16" spans="1:19" s="20" customFormat="1" ht="26.4" customHeight="1" x14ac:dyDescent="0.3">
      <c r="A16" s="167"/>
      <c r="B16" s="353" t="s">
        <v>98</v>
      </c>
      <c r="C16" s="238">
        <v>90</v>
      </c>
      <c r="D16" s="351" t="s">
        <v>10</v>
      </c>
      <c r="E16" s="551" t="s">
        <v>183</v>
      </c>
      <c r="F16" s="558">
        <v>90</v>
      </c>
      <c r="G16" s="247"/>
      <c r="H16" s="368">
        <v>15.21</v>
      </c>
      <c r="I16" s="79">
        <v>14.04</v>
      </c>
      <c r="J16" s="126">
        <v>8.91</v>
      </c>
      <c r="K16" s="564">
        <v>222.75</v>
      </c>
      <c r="L16" s="368">
        <v>0.37</v>
      </c>
      <c r="M16" s="79">
        <v>0.09</v>
      </c>
      <c r="N16" s="79">
        <v>0</v>
      </c>
      <c r="O16" s="80">
        <v>0.49</v>
      </c>
      <c r="P16" s="368">
        <v>54.18</v>
      </c>
      <c r="Q16" s="79">
        <v>117.54</v>
      </c>
      <c r="R16" s="79">
        <v>24.8</v>
      </c>
      <c r="S16" s="126">
        <v>1.6</v>
      </c>
    </row>
    <row r="17" spans="1:19" s="20" customFormat="1" ht="26.4" customHeight="1" x14ac:dyDescent="0.3">
      <c r="A17" s="167"/>
      <c r="B17" s="761" t="s">
        <v>100</v>
      </c>
      <c r="C17" s="243">
        <v>88</v>
      </c>
      <c r="D17" s="352" t="s">
        <v>10</v>
      </c>
      <c r="E17" s="552" t="s">
        <v>194</v>
      </c>
      <c r="F17" s="559">
        <v>90</v>
      </c>
      <c r="G17" s="248"/>
      <c r="H17" s="727">
        <v>18</v>
      </c>
      <c r="I17" s="133">
        <v>15.58</v>
      </c>
      <c r="J17" s="728">
        <v>2.89</v>
      </c>
      <c r="K17" s="1011">
        <v>232.83</v>
      </c>
      <c r="L17" s="727">
        <v>0.05</v>
      </c>
      <c r="M17" s="133">
        <v>0.55000000000000004</v>
      </c>
      <c r="N17" s="133">
        <v>0</v>
      </c>
      <c r="O17" s="134">
        <v>0.82</v>
      </c>
      <c r="P17" s="727">
        <v>11.7</v>
      </c>
      <c r="Q17" s="133">
        <v>170.76</v>
      </c>
      <c r="R17" s="133">
        <v>22.04</v>
      </c>
      <c r="S17" s="728">
        <v>2.4700000000000002</v>
      </c>
    </row>
    <row r="18" spans="1:19" s="20" customFormat="1" ht="33" customHeight="1" x14ac:dyDescent="0.3">
      <c r="A18" s="167"/>
      <c r="B18" s="353" t="s">
        <v>98</v>
      </c>
      <c r="C18" s="238">
        <v>218</v>
      </c>
      <c r="D18" s="351" t="s">
        <v>57</v>
      </c>
      <c r="E18" s="747" t="s">
        <v>193</v>
      </c>
      <c r="F18" s="273">
        <v>150</v>
      </c>
      <c r="G18" s="562"/>
      <c r="H18" s="493">
        <v>4.1399999999999997</v>
      </c>
      <c r="I18" s="96">
        <v>10.86</v>
      </c>
      <c r="J18" s="97">
        <v>18.64</v>
      </c>
      <c r="K18" s="677">
        <v>189</v>
      </c>
      <c r="L18" s="493">
        <v>0.15</v>
      </c>
      <c r="M18" s="96">
        <v>13.75</v>
      </c>
      <c r="N18" s="96">
        <v>0.21</v>
      </c>
      <c r="O18" s="173">
        <v>0.37</v>
      </c>
      <c r="P18" s="493">
        <v>72.209999999999994</v>
      </c>
      <c r="Q18" s="96">
        <v>101.37</v>
      </c>
      <c r="R18" s="96">
        <v>42.64</v>
      </c>
      <c r="S18" s="97">
        <v>1.6</v>
      </c>
    </row>
    <row r="19" spans="1:19" s="20" customFormat="1" ht="33" customHeight="1" x14ac:dyDescent="0.3">
      <c r="A19" s="167"/>
      <c r="B19" s="761" t="s">
        <v>100</v>
      </c>
      <c r="C19" s="243">
        <v>205</v>
      </c>
      <c r="D19" s="352" t="s">
        <v>57</v>
      </c>
      <c r="E19" s="743" t="s">
        <v>195</v>
      </c>
      <c r="F19" s="274">
        <v>150</v>
      </c>
      <c r="G19" s="561"/>
      <c r="H19" s="358">
        <v>4.1399999999999997</v>
      </c>
      <c r="I19" s="102">
        <v>10.86</v>
      </c>
      <c r="J19" s="171">
        <v>18.64</v>
      </c>
      <c r="K19" s="1012">
        <v>189</v>
      </c>
      <c r="L19" s="358">
        <v>0.15</v>
      </c>
      <c r="M19" s="102">
        <v>13.75</v>
      </c>
      <c r="N19" s="102">
        <v>0.01</v>
      </c>
      <c r="O19" s="744">
        <v>0.37</v>
      </c>
      <c r="P19" s="358">
        <v>72.209999999999994</v>
      </c>
      <c r="Q19" s="102">
        <v>101.37</v>
      </c>
      <c r="R19" s="102">
        <v>42.64</v>
      </c>
      <c r="S19" s="171">
        <v>1.6</v>
      </c>
    </row>
    <row r="20" spans="1:19" s="20" customFormat="1" ht="51" customHeight="1" x14ac:dyDescent="0.3">
      <c r="A20" s="167"/>
      <c r="B20" s="331"/>
      <c r="C20" s="224">
        <v>219</v>
      </c>
      <c r="D20" s="308" t="s">
        <v>20</v>
      </c>
      <c r="E20" s="437" t="s">
        <v>171</v>
      </c>
      <c r="F20" s="211">
        <v>200</v>
      </c>
      <c r="G20" s="310"/>
      <c r="H20" s="419">
        <v>0</v>
      </c>
      <c r="I20" s="24">
        <v>0</v>
      </c>
      <c r="J20" s="69">
        <v>25</v>
      </c>
      <c r="K20" s="848">
        <v>100</v>
      </c>
      <c r="L20" s="419">
        <v>0</v>
      </c>
      <c r="M20" s="24">
        <v>5.48</v>
      </c>
      <c r="N20" s="24">
        <v>0</v>
      </c>
      <c r="O20" s="25">
        <v>0.57999999999999996</v>
      </c>
      <c r="P20" s="419">
        <v>0.4</v>
      </c>
      <c r="Q20" s="24">
        <v>0</v>
      </c>
      <c r="R20" s="24">
        <v>0</v>
      </c>
      <c r="S20" s="69">
        <v>0.04</v>
      </c>
    </row>
    <row r="21" spans="1:19" s="20" customFormat="1" ht="26.4" customHeight="1" x14ac:dyDescent="0.3">
      <c r="A21" s="167"/>
      <c r="B21" s="331"/>
      <c r="C21" s="756">
        <v>119</v>
      </c>
      <c r="D21" s="308" t="s">
        <v>15</v>
      </c>
      <c r="E21" s="315" t="s">
        <v>67</v>
      </c>
      <c r="F21" s="211">
        <v>30</v>
      </c>
      <c r="G21" s="251"/>
      <c r="H21" s="419">
        <v>2.13</v>
      </c>
      <c r="I21" s="24">
        <v>0.21</v>
      </c>
      <c r="J21" s="69">
        <v>13.26</v>
      </c>
      <c r="K21" s="848">
        <v>72</v>
      </c>
      <c r="L21" s="419">
        <v>0.03</v>
      </c>
      <c r="M21" s="24">
        <v>0</v>
      </c>
      <c r="N21" s="24">
        <v>0</v>
      </c>
      <c r="O21" s="25">
        <v>0.05</v>
      </c>
      <c r="P21" s="419">
        <v>11.1</v>
      </c>
      <c r="Q21" s="24">
        <v>65.400000000000006</v>
      </c>
      <c r="R21" s="24">
        <v>19.5</v>
      </c>
      <c r="S21" s="69">
        <v>0.84</v>
      </c>
    </row>
    <row r="22" spans="1:19" s="20" customFormat="1" ht="26.4" customHeight="1" x14ac:dyDescent="0.3">
      <c r="A22" s="167"/>
      <c r="B22" s="331"/>
      <c r="C22" s="224">
        <v>120</v>
      </c>
      <c r="D22" s="308" t="s">
        <v>16</v>
      </c>
      <c r="E22" s="315" t="s">
        <v>55</v>
      </c>
      <c r="F22" s="211">
        <v>20</v>
      </c>
      <c r="G22" s="251"/>
      <c r="H22" s="419">
        <v>1.1399999999999999</v>
      </c>
      <c r="I22" s="24">
        <v>0.22</v>
      </c>
      <c r="J22" s="69">
        <v>7.44</v>
      </c>
      <c r="K22" s="848">
        <v>36.26</v>
      </c>
      <c r="L22" s="419">
        <v>0.02</v>
      </c>
      <c r="M22" s="24">
        <v>0.08</v>
      </c>
      <c r="N22" s="24">
        <v>0</v>
      </c>
      <c r="O22" s="25">
        <v>0.06</v>
      </c>
      <c r="P22" s="419">
        <v>6.8</v>
      </c>
      <c r="Q22" s="24">
        <v>24</v>
      </c>
      <c r="R22" s="24">
        <v>8.1999999999999993</v>
      </c>
      <c r="S22" s="69">
        <v>0.46</v>
      </c>
    </row>
    <row r="23" spans="1:19" s="20" customFormat="1" ht="26.4" customHeight="1" x14ac:dyDescent="0.3">
      <c r="A23" s="167"/>
      <c r="B23" s="353" t="s">
        <v>98</v>
      </c>
      <c r="C23" s="757"/>
      <c r="D23" s="353"/>
      <c r="E23" s="553" t="s">
        <v>24</v>
      </c>
      <c r="F23" s="729">
        <f>F14+F15+F16+F18+F20+F21+F22</f>
        <v>750</v>
      </c>
      <c r="G23" s="1003"/>
      <c r="H23" s="1007">
        <f t="shared" ref="H23:S23" si="1">H14+H15+H16+H18+H20+H21+H22</f>
        <v>28.82</v>
      </c>
      <c r="I23" s="1005">
        <f t="shared" si="1"/>
        <v>39.33</v>
      </c>
      <c r="J23" s="1008">
        <f t="shared" si="1"/>
        <v>91.01</v>
      </c>
      <c r="K23" s="1013">
        <f t="shared" si="1"/>
        <v>841.01</v>
      </c>
      <c r="L23" s="1007">
        <f t="shared" si="1"/>
        <v>0.68</v>
      </c>
      <c r="M23" s="1005">
        <f t="shared" si="1"/>
        <v>33.68</v>
      </c>
      <c r="N23" s="1005">
        <f t="shared" si="1"/>
        <v>0.76</v>
      </c>
      <c r="O23" s="1016">
        <f t="shared" si="1"/>
        <v>2.65</v>
      </c>
      <c r="P23" s="1007">
        <f t="shared" si="1"/>
        <v>211.26999999999998</v>
      </c>
      <c r="Q23" s="1005">
        <f t="shared" si="1"/>
        <v>470.59000000000003</v>
      </c>
      <c r="R23" s="1005">
        <f t="shared" si="1"/>
        <v>153.1</v>
      </c>
      <c r="S23" s="1008">
        <f t="shared" si="1"/>
        <v>19.920000000000002</v>
      </c>
    </row>
    <row r="24" spans="1:19" s="20" customFormat="1" ht="26.4" customHeight="1" x14ac:dyDescent="0.3">
      <c r="A24" s="167"/>
      <c r="B24" s="761" t="s">
        <v>100</v>
      </c>
      <c r="C24" s="758"/>
      <c r="D24" s="630"/>
      <c r="E24" s="730" t="s">
        <v>24</v>
      </c>
      <c r="F24" s="731">
        <f>F14+F15+F17+F19+F20+F21+F22</f>
        <v>750</v>
      </c>
      <c r="G24" s="1004"/>
      <c r="H24" s="1009">
        <f t="shared" ref="H24:S24" si="2">H14+H15+H17+H19+H20+H21+H22</f>
        <v>31.61</v>
      </c>
      <c r="I24" s="1006">
        <f t="shared" si="2"/>
        <v>40.869999999999997</v>
      </c>
      <c r="J24" s="1010">
        <f t="shared" si="2"/>
        <v>84.99</v>
      </c>
      <c r="K24" s="1014">
        <f t="shared" si="2"/>
        <v>851.09</v>
      </c>
      <c r="L24" s="1009">
        <f t="shared" si="2"/>
        <v>0.36</v>
      </c>
      <c r="M24" s="1006">
        <f t="shared" si="2"/>
        <v>34.14</v>
      </c>
      <c r="N24" s="1006">
        <f t="shared" si="2"/>
        <v>0.56000000000000005</v>
      </c>
      <c r="O24" s="1017">
        <f t="shared" si="2"/>
        <v>2.98</v>
      </c>
      <c r="P24" s="1009">
        <f t="shared" si="2"/>
        <v>168.79000000000002</v>
      </c>
      <c r="Q24" s="1006">
        <f t="shared" si="2"/>
        <v>523.80999999999995</v>
      </c>
      <c r="R24" s="1006">
        <f t="shared" si="2"/>
        <v>150.33999999999997</v>
      </c>
      <c r="S24" s="1010">
        <f t="shared" si="2"/>
        <v>20.79</v>
      </c>
    </row>
    <row r="25" spans="1:19" s="20" customFormat="1" ht="26.4" customHeight="1" thickBot="1" x14ac:dyDescent="0.35">
      <c r="A25" s="167"/>
      <c r="B25" s="353" t="s">
        <v>98</v>
      </c>
      <c r="C25" s="759"/>
      <c r="D25" s="628"/>
      <c r="E25" s="748" t="s">
        <v>25</v>
      </c>
      <c r="F25" s="733"/>
      <c r="G25" s="734"/>
      <c r="H25" s="302"/>
      <c r="I25" s="26"/>
      <c r="J25" s="98"/>
      <c r="K25" s="1015">
        <f>K23/23.5</f>
        <v>35.787659574468087</v>
      </c>
      <c r="L25" s="302"/>
      <c r="M25" s="26"/>
      <c r="N25" s="26"/>
      <c r="O25" s="172"/>
      <c r="P25" s="302"/>
      <c r="Q25" s="26"/>
      <c r="R25" s="26"/>
      <c r="S25" s="98"/>
    </row>
    <row r="26" spans="1:19" s="20" customFormat="1" ht="26.4" customHeight="1" thickBot="1" x14ac:dyDescent="0.35">
      <c r="A26" s="223"/>
      <c r="B26" s="348" t="s">
        <v>100</v>
      </c>
      <c r="C26" s="760"/>
      <c r="D26" s="348"/>
      <c r="E26" s="556" t="s">
        <v>25</v>
      </c>
      <c r="F26" s="277"/>
      <c r="G26" s="563"/>
      <c r="H26" s="736"/>
      <c r="I26" s="737"/>
      <c r="J26" s="738"/>
      <c r="K26" s="827">
        <f>K24/23.5</f>
        <v>36.216595744680852</v>
      </c>
      <c r="L26" s="303"/>
      <c r="M26" s="740"/>
      <c r="N26" s="740"/>
      <c r="O26" s="741"/>
      <c r="P26" s="303"/>
      <c r="Q26" s="740"/>
      <c r="R26" s="740"/>
      <c r="S26" s="742"/>
    </row>
    <row r="27" spans="1:19" s="196" customFormat="1" ht="26.4" customHeight="1" x14ac:dyDescent="0.3">
      <c r="A27" s="594"/>
      <c r="B27" s="594"/>
      <c r="C27" s="595"/>
      <c r="D27" s="594"/>
      <c r="E27" s="596"/>
      <c r="F27" s="594"/>
      <c r="G27" s="594"/>
      <c r="H27" s="594"/>
      <c r="I27" s="594"/>
      <c r="J27" s="594"/>
      <c r="K27" s="597"/>
      <c r="L27" s="594"/>
      <c r="M27" s="594"/>
      <c r="N27" s="594"/>
      <c r="O27" s="594"/>
      <c r="P27" s="594"/>
      <c r="Q27" s="594"/>
      <c r="R27" s="594"/>
      <c r="S27" s="594"/>
    </row>
    <row r="28" spans="1:19" s="196" customFormat="1" ht="26.4" customHeight="1" x14ac:dyDescent="0.3">
      <c r="A28" s="749" t="s">
        <v>80</v>
      </c>
      <c r="B28" s="726"/>
      <c r="C28" s="750"/>
      <c r="D28" s="594"/>
      <c r="E28" s="596"/>
      <c r="F28" s="594"/>
      <c r="G28" s="594"/>
      <c r="H28" s="594"/>
      <c r="I28" s="594"/>
      <c r="J28" s="594"/>
      <c r="K28" s="597"/>
      <c r="L28" s="594"/>
      <c r="M28" s="594"/>
      <c r="N28" s="594"/>
      <c r="O28" s="594"/>
      <c r="P28" s="594"/>
      <c r="Q28" s="594"/>
      <c r="R28" s="594"/>
      <c r="S28" s="594"/>
    </row>
    <row r="29" spans="1:19" x14ac:dyDescent="0.3">
      <c r="A29" s="745" t="s">
        <v>81</v>
      </c>
      <c r="B29" s="746"/>
      <c r="C29" s="176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3">
      <c r="A30" s="11"/>
      <c r="B30" s="11"/>
      <c r="C30" s="59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3">
      <c r="A31" s="11"/>
      <c r="B31" s="11"/>
      <c r="C31" s="59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3">
      <c r="A32" s="11"/>
      <c r="B32" s="11"/>
      <c r="C32" s="59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">
      <c r="A33" s="11"/>
      <c r="B33" s="11"/>
      <c r="C33" s="59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">
      <c r="A34" s="11"/>
      <c r="B34" s="11"/>
      <c r="C34" s="59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">
      <c r="A35" s="11"/>
      <c r="B35" s="11"/>
      <c r="C35" s="59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">
      <c r="A36" s="11"/>
      <c r="B36" s="11"/>
      <c r="C36" s="59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">
      <c r="A37" s="11"/>
      <c r="B37" s="11"/>
      <c r="C37" s="59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">
      <c r="A38" s="11"/>
      <c r="B38" s="11"/>
      <c r="C38" s="59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">
      <c r="A39" s="11"/>
      <c r="B39" s="11"/>
      <c r="C39" s="59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">
      <c r="A40" s="11"/>
      <c r="B40" s="11"/>
      <c r="C40" s="59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">
      <c r="A41" s="592"/>
      <c r="B41" s="592"/>
      <c r="C41" s="593"/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3"/>
  <sheetViews>
    <sheetView zoomScale="70" zoomScaleNormal="70" workbookViewId="0">
      <selection activeCell="F35" sqref="F35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341"/>
      <c r="C2" s="7"/>
      <c r="D2" s="6" t="s">
        <v>3</v>
      </c>
      <c r="E2" s="6"/>
      <c r="F2" s="8" t="s">
        <v>2</v>
      </c>
      <c r="G2" s="181">
        <v>20</v>
      </c>
      <c r="H2" s="6"/>
      <c r="K2" s="8"/>
      <c r="L2" s="7"/>
      <c r="M2" s="1"/>
      <c r="N2" s="2"/>
    </row>
    <row r="3" spans="1:21" ht="15" thickBot="1" x14ac:dyDescent="0.35">
      <c r="A3" s="1"/>
      <c r="B3" s="34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8"/>
      <c r="B4" s="164"/>
      <c r="C4" s="157" t="s">
        <v>45</v>
      </c>
      <c r="D4" s="202"/>
      <c r="E4" s="255"/>
      <c r="F4" s="164"/>
      <c r="G4" s="164"/>
      <c r="H4" s="110" t="s">
        <v>26</v>
      </c>
      <c r="I4" s="110"/>
      <c r="J4" s="110"/>
      <c r="K4" s="441" t="s">
        <v>27</v>
      </c>
      <c r="L4" s="1067" t="s">
        <v>28</v>
      </c>
      <c r="M4" s="1068"/>
      <c r="N4" s="1068"/>
      <c r="O4" s="1069"/>
      <c r="P4" s="1067" t="s">
        <v>29</v>
      </c>
      <c r="Q4" s="1070"/>
      <c r="R4" s="1070"/>
      <c r="S4" s="1071"/>
    </row>
    <row r="5" spans="1:21" s="20" customFormat="1" ht="28.5" customHeight="1" thickBot="1" x14ac:dyDescent="0.35">
      <c r="A5" s="219" t="s">
        <v>0</v>
      </c>
      <c r="B5" s="165"/>
      <c r="C5" s="158" t="s">
        <v>46</v>
      </c>
      <c r="D5" s="203" t="s">
        <v>47</v>
      </c>
      <c r="E5" s="158" t="s">
        <v>44</v>
      </c>
      <c r="F5" s="165" t="s">
        <v>30</v>
      </c>
      <c r="G5" s="165" t="s">
        <v>43</v>
      </c>
      <c r="H5" s="117" t="s">
        <v>31</v>
      </c>
      <c r="I5" s="118" t="s">
        <v>32</v>
      </c>
      <c r="J5" s="279" t="s">
        <v>33</v>
      </c>
      <c r="K5" s="442" t="s">
        <v>34</v>
      </c>
      <c r="L5" s="355" t="s">
        <v>35</v>
      </c>
      <c r="M5" s="118" t="s">
        <v>36</v>
      </c>
      <c r="N5" s="118" t="s">
        <v>37</v>
      </c>
      <c r="O5" s="120" t="s">
        <v>38</v>
      </c>
      <c r="P5" s="355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166" t="s">
        <v>6</v>
      </c>
      <c r="B6" s="215"/>
      <c r="C6" s="201">
        <v>1</v>
      </c>
      <c r="D6" s="225" t="s">
        <v>23</v>
      </c>
      <c r="E6" s="261" t="s">
        <v>13</v>
      </c>
      <c r="F6" s="210">
        <v>15</v>
      </c>
      <c r="G6" s="350"/>
      <c r="H6" s="21">
        <v>3.66</v>
      </c>
      <c r="I6" s="17">
        <v>3.54</v>
      </c>
      <c r="J6" s="22">
        <v>0</v>
      </c>
      <c r="K6" s="440">
        <v>46.5</v>
      </c>
      <c r="L6" s="356">
        <v>0</v>
      </c>
      <c r="M6" s="17">
        <v>0.24</v>
      </c>
      <c r="N6" s="17">
        <v>0</v>
      </c>
      <c r="O6" s="60">
        <v>0</v>
      </c>
      <c r="P6" s="356">
        <v>150</v>
      </c>
      <c r="Q6" s="17">
        <v>81.599999999999994</v>
      </c>
      <c r="R6" s="17">
        <v>7.05</v>
      </c>
      <c r="S6" s="60">
        <v>0.09</v>
      </c>
    </row>
    <row r="7" spans="1:21" s="48" customFormat="1" ht="26.4" customHeight="1" x14ac:dyDescent="0.3">
      <c r="A7" s="220"/>
      <c r="B7" s="241"/>
      <c r="C7" s="160">
        <v>81</v>
      </c>
      <c r="D7" s="308" t="s">
        <v>10</v>
      </c>
      <c r="E7" s="437" t="s">
        <v>93</v>
      </c>
      <c r="F7" s="211">
        <v>90</v>
      </c>
      <c r="G7" s="308"/>
      <c r="H7" s="23">
        <v>22.41</v>
      </c>
      <c r="I7" s="24">
        <v>15.3</v>
      </c>
      <c r="J7" s="25">
        <v>0.54</v>
      </c>
      <c r="K7" s="443">
        <v>229.77</v>
      </c>
      <c r="L7" s="419">
        <v>0.05</v>
      </c>
      <c r="M7" s="24">
        <v>1.24</v>
      </c>
      <c r="N7" s="24">
        <v>0.01</v>
      </c>
      <c r="O7" s="69">
        <v>1.4</v>
      </c>
      <c r="P7" s="419">
        <v>27.54</v>
      </c>
      <c r="Q7" s="24">
        <v>170.72</v>
      </c>
      <c r="R7" s="24">
        <v>21.15</v>
      </c>
      <c r="S7" s="69"/>
    </row>
    <row r="8" spans="1:21" s="48" customFormat="1" ht="26.4" customHeight="1" x14ac:dyDescent="0.3">
      <c r="A8" s="220"/>
      <c r="B8" s="241"/>
      <c r="C8" s="160">
        <v>227</v>
      </c>
      <c r="D8" s="308" t="s">
        <v>78</v>
      </c>
      <c r="E8" s="481" t="s">
        <v>170</v>
      </c>
      <c r="F8" s="431">
        <v>150</v>
      </c>
      <c r="G8" s="211"/>
      <c r="H8" s="369">
        <v>4.3499999999999996</v>
      </c>
      <c r="I8" s="135">
        <v>3.9</v>
      </c>
      <c r="J8" s="313">
        <v>20.399999999999999</v>
      </c>
      <c r="K8" s="641">
        <v>134.25</v>
      </c>
      <c r="L8" s="369">
        <v>0.12</v>
      </c>
      <c r="M8" s="135">
        <v>0</v>
      </c>
      <c r="N8" s="135">
        <v>0</v>
      </c>
      <c r="O8" s="313">
        <v>1.47</v>
      </c>
      <c r="P8" s="369">
        <v>7.92</v>
      </c>
      <c r="Q8" s="135">
        <v>109.87</v>
      </c>
      <c r="R8" s="135">
        <v>73.540000000000006</v>
      </c>
      <c r="S8" s="313">
        <v>2.46</v>
      </c>
    </row>
    <row r="9" spans="1:21" s="48" customFormat="1" ht="36" customHeight="1" x14ac:dyDescent="0.3">
      <c r="A9" s="220"/>
      <c r="B9" s="228"/>
      <c r="C9" s="161">
        <v>160</v>
      </c>
      <c r="D9" s="204" t="s">
        <v>130</v>
      </c>
      <c r="E9" s="260" t="s">
        <v>156</v>
      </c>
      <c r="F9" s="276">
        <v>200</v>
      </c>
      <c r="G9" s="210"/>
      <c r="H9" s="21">
        <v>0.4</v>
      </c>
      <c r="I9" s="17">
        <v>0.6</v>
      </c>
      <c r="J9" s="22">
        <v>17.8</v>
      </c>
      <c r="K9" s="446">
        <v>78.599999999999994</v>
      </c>
      <c r="L9" s="404">
        <v>0</v>
      </c>
      <c r="M9" s="42">
        <v>7.6</v>
      </c>
      <c r="N9" s="42">
        <v>0</v>
      </c>
      <c r="O9" s="132">
        <v>0.08</v>
      </c>
      <c r="P9" s="404">
        <v>14.58</v>
      </c>
      <c r="Q9" s="42">
        <v>8.24</v>
      </c>
      <c r="R9" s="42">
        <v>4.4000000000000004</v>
      </c>
      <c r="S9" s="132">
        <v>0.86</v>
      </c>
    </row>
    <row r="10" spans="1:21" s="48" customFormat="1" ht="26.4" customHeight="1" x14ac:dyDescent="0.3">
      <c r="A10" s="220"/>
      <c r="B10" s="211"/>
      <c r="C10" s="161">
        <v>119</v>
      </c>
      <c r="D10" s="225" t="s">
        <v>15</v>
      </c>
      <c r="E10" s="261" t="s">
        <v>67</v>
      </c>
      <c r="F10" s="210">
        <v>30</v>
      </c>
      <c r="G10" s="334"/>
      <c r="H10" s="21">
        <v>2.13</v>
      </c>
      <c r="I10" s="17">
        <v>0.21</v>
      </c>
      <c r="J10" s="22">
        <v>13.26</v>
      </c>
      <c r="K10" s="440">
        <v>72</v>
      </c>
      <c r="L10" s="356">
        <v>0.03</v>
      </c>
      <c r="M10" s="17">
        <v>0</v>
      </c>
      <c r="N10" s="17">
        <v>0</v>
      </c>
      <c r="O10" s="60">
        <v>0.05</v>
      </c>
      <c r="P10" s="356">
        <v>11.1</v>
      </c>
      <c r="Q10" s="17">
        <v>65.400000000000006</v>
      </c>
      <c r="R10" s="17">
        <v>19.5</v>
      </c>
      <c r="S10" s="60">
        <v>0.84</v>
      </c>
      <c r="T10" s="49"/>
      <c r="U10" s="50"/>
    </row>
    <row r="11" spans="1:21" s="48" customFormat="1" ht="26.4" customHeight="1" x14ac:dyDescent="0.3">
      <c r="A11" s="220"/>
      <c r="B11" s="229"/>
      <c r="C11" s="201">
        <v>120</v>
      </c>
      <c r="D11" s="225" t="s">
        <v>16</v>
      </c>
      <c r="E11" s="261" t="s">
        <v>22</v>
      </c>
      <c r="F11" s="210">
        <v>20</v>
      </c>
      <c r="G11" s="334"/>
      <c r="H11" s="21">
        <v>1.1399999999999999</v>
      </c>
      <c r="I11" s="17">
        <v>0.22</v>
      </c>
      <c r="J11" s="22">
        <v>7.44</v>
      </c>
      <c r="K11" s="440">
        <v>36.26</v>
      </c>
      <c r="L11" s="356">
        <v>0.02</v>
      </c>
      <c r="M11" s="17">
        <v>0.08</v>
      </c>
      <c r="N11" s="17">
        <v>0</v>
      </c>
      <c r="O11" s="60">
        <v>0.06</v>
      </c>
      <c r="P11" s="356">
        <v>6.8</v>
      </c>
      <c r="Q11" s="17">
        <v>24</v>
      </c>
      <c r="R11" s="17">
        <v>8.1999999999999993</v>
      </c>
      <c r="S11" s="299">
        <v>0.46</v>
      </c>
    </row>
    <row r="12" spans="1:21" s="48" customFormat="1" ht="26.4" customHeight="1" x14ac:dyDescent="0.3">
      <c r="A12" s="220"/>
      <c r="B12" s="241"/>
      <c r="C12" s="160"/>
      <c r="D12" s="205"/>
      <c r="E12" s="270" t="s">
        <v>24</v>
      </c>
      <c r="F12" s="408">
        <f>SUM(F6:F11)</f>
        <v>505</v>
      </c>
      <c r="G12" s="211"/>
      <c r="H12" s="47">
        <f t="shared" ref="H12:S12" si="0">SUM(H6:H11)</f>
        <v>34.090000000000003</v>
      </c>
      <c r="I12" s="46">
        <f t="shared" si="0"/>
        <v>23.77</v>
      </c>
      <c r="J12" s="406">
        <f t="shared" si="0"/>
        <v>59.439999999999991</v>
      </c>
      <c r="K12" s="449">
        <f t="shared" si="0"/>
        <v>597.38</v>
      </c>
      <c r="L12" s="304">
        <f t="shared" si="0"/>
        <v>0.21999999999999997</v>
      </c>
      <c r="M12" s="46">
        <f t="shared" si="0"/>
        <v>9.16</v>
      </c>
      <c r="N12" s="46">
        <f t="shared" si="0"/>
        <v>0.01</v>
      </c>
      <c r="O12" s="104">
        <f t="shared" si="0"/>
        <v>3.06</v>
      </c>
      <c r="P12" s="304">
        <f t="shared" si="0"/>
        <v>217.94</v>
      </c>
      <c r="Q12" s="46">
        <f t="shared" si="0"/>
        <v>459.83000000000004</v>
      </c>
      <c r="R12" s="46">
        <f t="shared" si="0"/>
        <v>133.84</v>
      </c>
      <c r="S12" s="224">
        <f t="shared" si="0"/>
        <v>4.71</v>
      </c>
    </row>
    <row r="13" spans="1:21" s="48" customFormat="1" ht="26.4" customHeight="1" thickBot="1" x14ac:dyDescent="0.35">
      <c r="A13" s="221"/>
      <c r="B13" s="241"/>
      <c r="C13" s="311"/>
      <c r="D13" s="422"/>
      <c r="E13" s="271" t="s">
        <v>25</v>
      </c>
      <c r="F13" s="214"/>
      <c r="G13" s="432"/>
      <c r="H13" s="312"/>
      <c r="I13" s="230"/>
      <c r="J13" s="328"/>
      <c r="K13" s="444">
        <f>K12/23.5</f>
        <v>25.420425531914894</v>
      </c>
      <c r="L13" s="364"/>
      <c r="M13" s="230"/>
      <c r="N13" s="230"/>
      <c r="O13" s="231"/>
      <c r="P13" s="364"/>
      <c r="Q13" s="230"/>
      <c r="R13" s="230"/>
      <c r="S13" s="231"/>
    </row>
    <row r="14" spans="1:21" s="20" customFormat="1" ht="36.75" customHeight="1" x14ac:dyDescent="0.3">
      <c r="A14" s="222" t="s">
        <v>7</v>
      </c>
      <c r="B14" s="232"/>
      <c r="C14" s="476">
        <v>13</v>
      </c>
      <c r="D14" s="416" t="s">
        <v>8</v>
      </c>
      <c r="E14" s="550" t="s">
        <v>72</v>
      </c>
      <c r="F14" s="560">
        <v>60</v>
      </c>
      <c r="G14" s="476"/>
      <c r="H14" s="570">
        <v>1.2</v>
      </c>
      <c r="I14" s="73">
        <v>4.26</v>
      </c>
      <c r="J14" s="74">
        <v>6.18</v>
      </c>
      <c r="K14" s="566">
        <v>67.92</v>
      </c>
      <c r="L14" s="570">
        <v>0.03</v>
      </c>
      <c r="M14" s="73">
        <v>7.44</v>
      </c>
      <c r="N14" s="73">
        <v>0</v>
      </c>
      <c r="O14" s="74">
        <v>2.23</v>
      </c>
      <c r="P14" s="574">
        <v>24.87</v>
      </c>
      <c r="Q14" s="73">
        <v>42.95</v>
      </c>
      <c r="R14" s="73">
        <v>26.03</v>
      </c>
      <c r="S14" s="74">
        <v>0.76</v>
      </c>
      <c r="T14" s="48"/>
      <c r="U14" s="48"/>
    </row>
    <row r="15" spans="1:21" s="20" customFormat="1" ht="26.4" customHeight="1" x14ac:dyDescent="0.3">
      <c r="A15" s="166"/>
      <c r="B15" s="212"/>
      <c r="C15" s="159">
        <v>40</v>
      </c>
      <c r="D15" s="206" t="s">
        <v>9</v>
      </c>
      <c r="E15" s="267" t="s">
        <v>157</v>
      </c>
      <c r="F15" s="275">
        <v>200</v>
      </c>
      <c r="G15" s="212"/>
      <c r="H15" s="129">
        <v>5</v>
      </c>
      <c r="I15" s="13">
        <v>7.6</v>
      </c>
      <c r="J15" s="27">
        <v>12.8</v>
      </c>
      <c r="K15" s="445">
        <v>139.80000000000001</v>
      </c>
      <c r="L15" s="357">
        <v>0.04</v>
      </c>
      <c r="M15" s="13">
        <v>3.32</v>
      </c>
      <c r="N15" s="13">
        <v>0</v>
      </c>
      <c r="O15" s="65">
        <v>2.12</v>
      </c>
      <c r="P15" s="357">
        <v>31.94</v>
      </c>
      <c r="Q15" s="13">
        <v>109.2</v>
      </c>
      <c r="R15" s="13">
        <v>24.66</v>
      </c>
      <c r="S15" s="65">
        <v>1.18</v>
      </c>
      <c r="T15" s="130"/>
      <c r="U15" s="130"/>
    </row>
    <row r="16" spans="1:21" s="48" customFormat="1" ht="26.4" customHeight="1" x14ac:dyDescent="0.3">
      <c r="A16" s="167"/>
      <c r="B16" s="185"/>
      <c r="C16" s="160">
        <v>178</v>
      </c>
      <c r="D16" s="205" t="s">
        <v>10</v>
      </c>
      <c r="E16" s="268" t="s">
        <v>176</v>
      </c>
      <c r="F16" s="278">
        <v>240</v>
      </c>
      <c r="G16" s="211"/>
      <c r="H16" s="129">
        <v>25.92</v>
      </c>
      <c r="I16" s="13">
        <v>14.64</v>
      </c>
      <c r="J16" s="27">
        <v>12.48</v>
      </c>
      <c r="K16" s="445">
        <v>284.39999999999998</v>
      </c>
      <c r="L16" s="357">
        <v>0.7</v>
      </c>
      <c r="M16" s="13">
        <v>21.6</v>
      </c>
      <c r="N16" s="13">
        <v>0.02</v>
      </c>
      <c r="O16" s="65">
        <v>0.67</v>
      </c>
      <c r="P16" s="357">
        <v>124.18</v>
      </c>
      <c r="Q16" s="13">
        <v>187.01</v>
      </c>
      <c r="R16" s="13">
        <v>54.14</v>
      </c>
      <c r="S16" s="65">
        <v>3</v>
      </c>
      <c r="T16" s="196"/>
      <c r="U16" s="196"/>
    </row>
    <row r="17" spans="1:21" s="20" customFormat="1" ht="33.75" customHeight="1" x14ac:dyDescent="0.3">
      <c r="A17" s="168"/>
      <c r="B17" s="212"/>
      <c r="C17" s="159">
        <v>219</v>
      </c>
      <c r="D17" s="373" t="s">
        <v>20</v>
      </c>
      <c r="E17" s="354" t="s">
        <v>90</v>
      </c>
      <c r="F17" s="275">
        <v>200</v>
      </c>
      <c r="G17" s="212"/>
      <c r="H17" s="356">
        <v>0</v>
      </c>
      <c r="I17" s="17">
        <v>0</v>
      </c>
      <c r="J17" s="60">
        <v>25</v>
      </c>
      <c r="K17" s="382">
        <v>100</v>
      </c>
      <c r="L17" s="356">
        <v>0</v>
      </c>
      <c r="M17" s="17">
        <v>5.48</v>
      </c>
      <c r="N17" s="17">
        <v>0</v>
      </c>
      <c r="O17" s="60">
        <v>0.57999999999999996</v>
      </c>
      <c r="P17" s="21">
        <v>0.4</v>
      </c>
      <c r="Q17" s="17">
        <v>0</v>
      </c>
      <c r="R17" s="17">
        <v>0</v>
      </c>
      <c r="S17" s="60">
        <v>0.04</v>
      </c>
      <c r="T17" s="130"/>
      <c r="U17" s="130"/>
    </row>
    <row r="18" spans="1:21" s="20" customFormat="1" ht="26.4" customHeight="1" x14ac:dyDescent="0.3">
      <c r="A18" s="168"/>
      <c r="B18" s="213"/>
      <c r="C18" s="161"/>
      <c r="D18" s="225" t="s">
        <v>15</v>
      </c>
      <c r="E18" s="269" t="s">
        <v>67</v>
      </c>
      <c r="F18" s="210">
        <v>45</v>
      </c>
      <c r="G18" s="332"/>
      <c r="H18" s="21">
        <v>3.19</v>
      </c>
      <c r="I18" s="17">
        <v>0.31</v>
      </c>
      <c r="J18" s="22">
        <v>19.89</v>
      </c>
      <c r="K18" s="446">
        <v>108</v>
      </c>
      <c r="L18" s="356">
        <v>0.05</v>
      </c>
      <c r="M18" s="17">
        <v>0</v>
      </c>
      <c r="N18" s="17">
        <v>0</v>
      </c>
      <c r="O18" s="60">
        <v>0.08</v>
      </c>
      <c r="P18" s="356">
        <v>16.649999999999999</v>
      </c>
      <c r="Q18" s="17">
        <v>98.1</v>
      </c>
      <c r="R18" s="17">
        <v>29.25</v>
      </c>
      <c r="S18" s="60">
        <v>1.26</v>
      </c>
      <c r="T18" s="130"/>
      <c r="U18" s="130"/>
    </row>
    <row r="19" spans="1:21" s="20" customFormat="1" ht="26.4" customHeight="1" x14ac:dyDescent="0.3">
      <c r="A19" s="168"/>
      <c r="B19" s="213"/>
      <c r="C19" s="201"/>
      <c r="D19" s="225" t="s">
        <v>16</v>
      </c>
      <c r="E19" s="269" t="s">
        <v>55</v>
      </c>
      <c r="F19" s="210">
        <v>25</v>
      </c>
      <c r="G19" s="332"/>
      <c r="H19" s="21">
        <v>1.42</v>
      </c>
      <c r="I19" s="17">
        <v>0.27</v>
      </c>
      <c r="J19" s="22">
        <v>9.3000000000000007</v>
      </c>
      <c r="K19" s="446">
        <v>45.32</v>
      </c>
      <c r="L19" s="356">
        <v>0.02</v>
      </c>
      <c r="M19" s="17">
        <v>0.1</v>
      </c>
      <c r="N19" s="17">
        <v>0</v>
      </c>
      <c r="O19" s="60">
        <v>7.0000000000000007E-2</v>
      </c>
      <c r="P19" s="356">
        <v>8.5</v>
      </c>
      <c r="Q19" s="17">
        <v>30</v>
      </c>
      <c r="R19" s="17">
        <v>10.25</v>
      </c>
      <c r="S19" s="60">
        <v>0.56999999999999995</v>
      </c>
      <c r="T19" s="130"/>
      <c r="U19" s="130"/>
    </row>
    <row r="20" spans="1:21" s="48" customFormat="1" ht="26.4" customHeight="1" x14ac:dyDescent="0.3">
      <c r="A20" s="167"/>
      <c r="B20" s="185"/>
      <c r="C20" s="386"/>
      <c r="D20" s="208"/>
      <c r="E20" s="270" t="s">
        <v>24</v>
      </c>
      <c r="F20" s="291">
        <f>SUM(F14:F19)</f>
        <v>770</v>
      </c>
      <c r="G20" s="216"/>
      <c r="H20" s="154">
        <f t="shared" ref="H20:S20" si="1">SUM(H14:H19)</f>
        <v>36.730000000000004</v>
      </c>
      <c r="I20" s="153">
        <f t="shared" si="1"/>
        <v>27.08</v>
      </c>
      <c r="J20" s="283">
        <f t="shared" si="1"/>
        <v>85.649999999999991</v>
      </c>
      <c r="K20" s="447">
        <f>SUM(K14:K19)</f>
        <v>745.44</v>
      </c>
      <c r="L20" s="306">
        <f t="shared" si="1"/>
        <v>0.84000000000000008</v>
      </c>
      <c r="M20" s="153">
        <f t="shared" si="1"/>
        <v>37.940000000000005</v>
      </c>
      <c r="N20" s="153">
        <f t="shared" si="1"/>
        <v>0.02</v>
      </c>
      <c r="O20" s="155">
        <f t="shared" si="1"/>
        <v>5.75</v>
      </c>
      <c r="P20" s="306">
        <f t="shared" si="1"/>
        <v>206.54000000000002</v>
      </c>
      <c r="Q20" s="153">
        <f t="shared" si="1"/>
        <v>467.26</v>
      </c>
      <c r="R20" s="153">
        <f t="shared" si="1"/>
        <v>144.32999999999998</v>
      </c>
      <c r="S20" s="155">
        <f t="shared" si="1"/>
        <v>6.81</v>
      </c>
    </row>
    <row r="21" spans="1:21" s="48" customFormat="1" ht="26.4" customHeight="1" thickBot="1" x14ac:dyDescent="0.35">
      <c r="A21" s="223"/>
      <c r="B21" s="186"/>
      <c r="C21" s="388"/>
      <c r="D21" s="209"/>
      <c r="E21" s="271" t="s">
        <v>25</v>
      </c>
      <c r="F21" s="214"/>
      <c r="G21" s="214"/>
      <c r="H21" s="233"/>
      <c r="I21" s="75"/>
      <c r="J21" s="200"/>
      <c r="K21" s="448">
        <f>K20/23.5</f>
        <v>31.720851063829791</v>
      </c>
      <c r="L21" s="307"/>
      <c r="M21" s="75"/>
      <c r="N21" s="75"/>
      <c r="O21" s="178"/>
      <c r="P21" s="307"/>
      <c r="Q21" s="75"/>
      <c r="R21" s="75"/>
      <c r="S21" s="178"/>
    </row>
    <row r="22" spans="1:21" x14ac:dyDescent="0.3">
      <c r="A22" s="2"/>
      <c r="B22" s="4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1" ht="18" x14ac:dyDescent="0.3">
      <c r="D23" s="11"/>
      <c r="E23" s="30"/>
      <c r="F23" s="31"/>
      <c r="G23" s="11"/>
      <c r="H23" s="11"/>
      <c r="I23" s="11"/>
      <c r="J23" s="11"/>
    </row>
    <row r="24" spans="1:21" ht="18" x14ac:dyDescent="0.3">
      <c r="D24" s="11"/>
      <c r="E24" s="30"/>
      <c r="F24" s="31"/>
      <c r="G24" s="11"/>
      <c r="H24" s="11"/>
      <c r="I24" s="11"/>
      <c r="J24" s="11"/>
    </row>
    <row r="26" spans="1:21" ht="18" x14ac:dyDescent="0.3">
      <c r="D26" s="11"/>
      <c r="E26" s="30"/>
      <c r="F26" s="31"/>
      <c r="G26" s="11"/>
      <c r="H26" s="11"/>
      <c r="I26" s="11"/>
      <c r="J26" s="11"/>
    </row>
    <row r="27" spans="1:21" x14ac:dyDescent="0.3">
      <c r="D27" s="11"/>
      <c r="E27" s="11"/>
      <c r="F27" s="11"/>
      <c r="G27" s="11"/>
      <c r="H27" s="11"/>
      <c r="I27" s="11"/>
      <c r="J27" s="11"/>
    </row>
    <row r="28" spans="1:21" x14ac:dyDescent="0.3">
      <c r="D28" s="11"/>
      <c r="E28" s="11"/>
      <c r="F28" s="11"/>
      <c r="G28" s="11"/>
      <c r="H28" s="11"/>
      <c r="I28" s="11"/>
      <c r="J28" s="11"/>
    </row>
    <row r="29" spans="1:21" x14ac:dyDescent="0.3">
      <c r="D29" s="11"/>
      <c r="E29" s="11"/>
      <c r="F29" s="11"/>
      <c r="G29" s="11"/>
      <c r="H29" s="11"/>
      <c r="I29" s="11"/>
      <c r="J29" s="11"/>
    </row>
    <row r="30" spans="1:21" x14ac:dyDescent="0.3">
      <c r="D30" s="11"/>
      <c r="E30" s="11"/>
      <c r="F30" s="11"/>
      <c r="G30" s="11"/>
      <c r="H30" s="11"/>
      <c r="I30" s="11"/>
      <c r="J30" s="11"/>
    </row>
    <row r="31" spans="1:21" x14ac:dyDescent="0.3">
      <c r="D31" s="11"/>
      <c r="E31" s="11"/>
      <c r="F31" s="11"/>
      <c r="G31" s="11"/>
      <c r="H31" s="11"/>
      <c r="I31" s="11"/>
      <c r="J31" s="11"/>
    </row>
    <row r="32" spans="1:21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8"/>
  <sheetViews>
    <sheetView zoomScale="60" zoomScaleNormal="60" workbookViewId="0">
      <selection activeCell="E16" sqref="E16"/>
    </sheetView>
  </sheetViews>
  <sheetFormatPr defaultRowHeight="14.4" x14ac:dyDescent="0.3"/>
  <cols>
    <col min="1" max="1" width="19.6640625" customWidth="1"/>
    <col min="2" max="2" width="9.33203125" customWidth="1"/>
    <col min="3" max="3" width="16.109375" style="5" customWidth="1"/>
    <col min="4" max="4" width="22.3320312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181">
        <v>21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8"/>
      <c r="B4" s="218"/>
      <c r="C4" s="164" t="s">
        <v>45</v>
      </c>
      <c r="D4" s="202"/>
      <c r="E4" s="237"/>
      <c r="F4" s="157"/>
      <c r="G4" s="647"/>
      <c r="H4" s="110" t="s">
        <v>26</v>
      </c>
      <c r="I4" s="110"/>
      <c r="J4" s="384"/>
      <c r="K4" s="502" t="s">
        <v>27</v>
      </c>
      <c r="L4" s="1067" t="s">
        <v>28</v>
      </c>
      <c r="M4" s="1068"/>
      <c r="N4" s="1068"/>
      <c r="O4" s="1068"/>
      <c r="P4" s="1067" t="s">
        <v>29</v>
      </c>
      <c r="Q4" s="1070"/>
      <c r="R4" s="1070"/>
      <c r="S4" s="1071"/>
    </row>
    <row r="5" spans="1:19" s="20" customFormat="1" ht="28.5" customHeight="1" thickBot="1" x14ac:dyDescent="0.35">
      <c r="A5" s="219" t="s">
        <v>0</v>
      </c>
      <c r="B5" s="219"/>
      <c r="C5" s="165" t="s">
        <v>46</v>
      </c>
      <c r="D5" s="138" t="s">
        <v>47</v>
      </c>
      <c r="E5" s="165" t="s">
        <v>44</v>
      </c>
      <c r="F5" s="158" t="s">
        <v>30</v>
      </c>
      <c r="G5" s="165" t="s">
        <v>43</v>
      </c>
      <c r="H5" s="117" t="s">
        <v>31</v>
      </c>
      <c r="I5" s="118" t="s">
        <v>32</v>
      </c>
      <c r="J5" s="120" t="s">
        <v>33</v>
      </c>
      <c r="K5" s="503" t="s">
        <v>34</v>
      </c>
      <c r="L5" s="355" t="s">
        <v>35</v>
      </c>
      <c r="M5" s="118" t="s">
        <v>36</v>
      </c>
      <c r="N5" s="118" t="s">
        <v>37</v>
      </c>
      <c r="O5" s="279" t="s">
        <v>38</v>
      </c>
      <c r="P5" s="355" t="s">
        <v>39</v>
      </c>
      <c r="Q5" s="118" t="s">
        <v>40</v>
      </c>
      <c r="R5" s="118" t="s">
        <v>41</v>
      </c>
      <c r="S5" s="120" t="s">
        <v>42</v>
      </c>
    </row>
    <row r="6" spans="1:19" s="20" customFormat="1" ht="37.5" customHeight="1" thickBot="1" x14ac:dyDescent="0.35">
      <c r="A6" s="222" t="s">
        <v>6</v>
      </c>
      <c r="B6" s="222"/>
      <c r="C6" s="215" t="s">
        <v>165</v>
      </c>
      <c r="D6" s="416" t="s">
        <v>23</v>
      </c>
      <c r="E6" s="609" t="s">
        <v>51</v>
      </c>
      <c r="F6" s="608">
        <v>17</v>
      </c>
      <c r="G6" s="215"/>
      <c r="H6" s="21">
        <v>1.7</v>
      </c>
      <c r="I6" s="17">
        <v>4.42</v>
      </c>
      <c r="J6" s="60">
        <v>0.85</v>
      </c>
      <c r="K6" s="381">
        <v>49.98</v>
      </c>
      <c r="L6" s="356">
        <v>0</v>
      </c>
      <c r="M6" s="17">
        <v>0.1</v>
      </c>
      <c r="N6" s="17">
        <v>0</v>
      </c>
      <c r="O6" s="22">
        <v>0</v>
      </c>
      <c r="P6" s="356">
        <v>25.16</v>
      </c>
      <c r="Q6" s="17">
        <v>18.190000000000001</v>
      </c>
      <c r="R6" s="17">
        <v>3.74</v>
      </c>
      <c r="S6" s="60">
        <v>0.1</v>
      </c>
    </row>
    <row r="7" spans="1:19" s="20" customFormat="1" ht="37.5" customHeight="1" x14ac:dyDescent="0.3">
      <c r="A7" s="166"/>
      <c r="B7" s="166"/>
      <c r="C7" s="326">
        <v>137</v>
      </c>
      <c r="D7" s="324" t="s">
        <v>23</v>
      </c>
      <c r="E7" s="322" t="s">
        <v>102</v>
      </c>
      <c r="F7" s="210">
        <v>100</v>
      </c>
      <c r="G7" s="377"/>
      <c r="H7" s="356">
        <v>0.9</v>
      </c>
      <c r="I7" s="17">
        <v>0</v>
      </c>
      <c r="J7" s="17">
        <v>8.6</v>
      </c>
      <c r="K7" s="22">
        <v>38</v>
      </c>
      <c r="L7" s="403">
        <v>0.06</v>
      </c>
      <c r="M7" s="56">
        <v>38</v>
      </c>
      <c r="N7" s="56">
        <v>0.06</v>
      </c>
      <c r="O7" s="64">
        <v>0</v>
      </c>
      <c r="P7" s="403">
        <v>35</v>
      </c>
      <c r="Q7" s="56">
        <v>17</v>
      </c>
      <c r="R7" s="56">
        <v>11</v>
      </c>
      <c r="S7" s="57">
        <v>0.1</v>
      </c>
    </row>
    <row r="8" spans="1:19" s="20" customFormat="1" ht="37.5" customHeight="1" x14ac:dyDescent="0.3">
      <c r="A8" s="166"/>
      <c r="B8" s="166"/>
      <c r="C8" s="210">
        <v>145</v>
      </c>
      <c r="D8" s="225" t="s">
        <v>4</v>
      </c>
      <c r="E8" s="610" t="s">
        <v>158</v>
      </c>
      <c r="F8" s="429">
        <v>150</v>
      </c>
      <c r="G8" s="210"/>
      <c r="H8" s="21">
        <v>19.2</v>
      </c>
      <c r="I8" s="17">
        <v>14.7</v>
      </c>
      <c r="J8" s="60">
        <v>32.85</v>
      </c>
      <c r="K8" s="381">
        <v>340.95</v>
      </c>
      <c r="L8" s="356">
        <v>0.73</v>
      </c>
      <c r="M8" s="17">
        <v>0.37</v>
      </c>
      <c r="N8" s="17">
        <v>0.12</v>
      </c>
      <c r="O8" s="22">
        <v>0.57999999999999996</v>
      </c>
      <c r="P8" s="356">
        <v>144.54</v>
      </c>
      <c r="Q8" s="17">
        <v>241.95</v>
      </c>
      <c r="R8" s="17">
        <v>24.97</v>
      </c>
      <c r="S8" s="60">
        <v>0.84</v>
      </c>
    </row>
    <row r="9" spans="1:19" s="20" customFormat="1" ht="37.5" customHeight="1" x14ac:dyDescent="0.3">
      <c r="A9" s="166"/>
      <c r="B9" s="166"/>
      <c r="C9" s="213">
        <v>95</v>
      </c>
      <c r="D9" s="226" t="s">
        <v>20</v>
      </c>
      <c r="E9" s="256" t="s">
        <v>104</v>
      </c>
      <c r="F9" s="719">
        <v>200</v>
      </c>
      <c r="G9" s="334"/>
      <c r="H9" s="21">
        <v>0</v>
      </c>
      <c r="I9" s="17">
        <v>0</v>
      </c>
      <c r="J9" s="22">
        <v>24.4</v>
      </c>
      <c r="K9" s="286">
        <v>97.6</v>
      </c>
      <c r="L9" s="356">
        <v>0.16</v>
      </c>
      <c r="M9" s="17">
        <v>9.18</v>
      </c>
      <c r="N9" s="17">
        <v>0.16</v>
      </c>
      <c r="O9" s="22">
        <v>0.8</v>
      </c>
      <c r="P9" s="356">
        <v>0.78</v>
      </c>
      <c r="Q9" s="17">
        <v>0</v>
      </c>
      <c r="R9" s="17">
        <v>0</v>
      </c>
      <c r="S9" s="60">
        <v>0</v>
      </c>
    </row>
    <row r="10" spans="1:19" s="20" customFormat="1" ht="37.5" customHeight="1" x14ac:dyDescent="0.3">
      <c r="A10" s="166"/>
      <c r="B10" s="166"/>
      <c r="C10" s="213">
        <v>121</v>
      </c>
      <c r="D10" s="225" t="s">
        <v>15</v>
      </c>
      <c r="E10" s="323" t="s">
        <v>59</v>
      </c>
      <c r="F10" s="534">
        <v>20</v>
      </c>
      <c r="G10" s="210"/>
      <c r="H10" s="21">
        <v>1.44</v>
      </c>
      <c r="I10" s="17">
        <v>0.13</v>
      </c>
      <c r="J10" s="22">
        <v>9.83</v>
      </c>
      <c r="K10" s="286">
        <v>50.44</v>
      </c>
      <c r="L10" s="356">
        <v>0.04</v>
      </c>
      <c r="M10" s="17">
        <v>0</v>
      </c>
      <c r="N10" s="17">
        <v>0</v>
      </c>
      <c r="O10" s="22">
        <v>0.51</v>
      </c>
      <c r="P10" s="356">
        <v>7.5</v>
      </c>
      <c r="Q10" s="17">
        <v>24.6</v>
      </c>
      <c r="R10" s="17">
        <v>9.9</v>
      </c>
      <c r="S10" s="60">
        <v>0.45</v>
      </c>
    </row>
    <row r="11" spans="1:19" s="20" customFormat="1" ht="37.5" customHeight="1" x14ac:dyDescent="0.3">
      <c r="A11" s="166"/>
      <c r="B11" s="166"/>
      <c r="C11" s="210">
        <v>120</v>
      </c>
      <c r="D11" s="225" t="s">
        <v>16</v>
      </c>
      <c r="E11" s="226" t="s">
        <v>55</v>
      </c>
      <c r="F11" s="201">
        <v>20</v>
      </c>
      <c r="G11" s="210"/>
      <c r="H11" s="21">
        <v>1.1399999999999999</v>
      </c>
      <c r="I11" s="17">
        <v>0.22</v>
      </c>
      <c r="J11" s="60">
        <v>7.44</v>
      </c>
      <c r="K11" s="382">
        <v>36.26</v>
      </c>
      <c r="L11" s="356">
        <v>0.02</v>
      </c>
      <c r="M11" s="17">
        <v>0.08</v>
      </c>
      <c r="N11" s="17">
        <v>0</v>
      </c>
      <c r="O11" s="22">
        <v>0.06</v>
      </c>
      <c r="P11" s="356">
        <v>6.8</v>
      </c>
      <c r="Q11" s="17">
        <v>24</v>
      </c>
      <c r="R11" s="17">
        <v>8.1999999999999993</v>
      </c>
      <c r="S11" s="60">
        <v>0.46</v>
      </c>
    </row>
    <row r="12" spans="1:19" s="20" customFormat="1" ht="37.5" customHeight="1" x14ac:dyDescent="0.3">
      <c r="A12" s="166"/>
      <c r="B12" s="166"/>
      <c r="C12" s="210"/>
      <c r="D12" s="225"/>
      <c r="E12" s="488" t="s">
        <v>24</v>
      </c>
      <c r="F12" s="498">
        <f>SUM(F6:F11)</f>
        <v>507</v>
      </c>
      <c r="G12" s="210"/>
      <c r="H12" s="21">
        <f t="shared" ref="H12:S12" si="0">SUM(H6:H11)</f>
        <v>24.380000000000003</v>
      </c>
      <c r="I12" s="17">
        <f t="shared" si="0"/>
        <v>19.469999999999995</v>
      </c>
      <c r="J12" s="60">
        <f t="shared" si="0"/>
        <v>83.969999999999985</v>
      </c>
      <c r="K12" s="600">
        <f t="shared" si="0"/>
        <v>613.23</v>
      </c>
      <c r="L12" s="356">
        <f t="shared" si="0"/>
        <v>1.01</v>
      </c>
      <c r="M12" s="17">
        <f t="shared" si="0"/>
        <v>47.73</v>
      </c>
      <c r="N12" s="17">
        <f t="shared" si="0"/>
        <v>0.33999999999999997</v>
      </c>
      <c r="O12" s="22">
        <f t="shared" si="0"/>
        <v>1.95</v>
      </c>
      <c r="P12" s="356">
        <f t="shared" si="0"/>
        <v>219.78</v>
      </c>
      <c r="Q12" s="17">
        <f t="shared" si="0"/>
        <v>325.74</v>
      </c>
      <c r="R12" s="17">
        <f t="shared" si="0"/>
        <v>57.81</v>
      </c>
      <c r="S12" s="60">
        <f t="shared" si="0"/>
        <v>1.95</v>
      </c>
    </row>
    <row r="13" spans="1:19" s="20" customFormat="1" ht="37.5" customHeight="1" thickBot="1" x14ac:dyDescent="0.35">
      <c r="A13" s="530"/>
      <c r="B13" s="530"/>
      <c r="C13" s="860"/>
      <c r="D13" s="890"/>
      <c r="E13" s="578" t="s">
        <v>25</v>
      </c>
      <c r="F13" s="581"/>
      <c r="G13" s="520"/>
      <c r="H13" s="854"/>
      <c r="I13" s="855"/>
      <c r="J13" s="856"/>
      <c r="K13" s="601">
        <f>K12/23.5</f>
        <v>26.094893617021278</v>
      </c>
      <c r="L13" s="857"/>
      <c r="M13" s="855"/>
      <c r="N13" s="855"/>
      <c r="O13" s="858"/>
      <c r="P13" s="857"/>
      <c r="Q13" s="855"/>
      <c r="R13" s="855"/>
      <c r="S13" s="856"/>
    </row>
    <row r="14" spans="1:19" s="20" customFormat="1" ht="37.5" customHeight="1" x14ac:dyDescent="0.3">
      <c r="A14" s="222" t="s">
        <v>7</v>
      </c>
      <c r="B14" s="222"/>
      <c r="C14" s="433">
        <v>17</v>
      </c>
      <c r="D14" s="859" t="s">
        <v>23</v>
      </c>
      <c r="E14" s="438" t="s">
        <v>196</v>
      </c>
      <c r="F14" s="457">
        <v>50</v>
      </c>
      <c r="G14" s="436"/>
      <c r="H14" s="403">
        <v>5.95</v>
      </c>
      <c r="I14" s="56">
        <v>5.05</v>
      </c>
      <c r="J14" s="57">
        <v>0.3</v>
      </c>
      <c r="K14" s="506">
        <v>70.7</v>
      </c>
      <c r="L14" s="403">
        <v>0.03</v>
      </c>
      <c r="M14" s="56">
        <v>0</v>
      </c>
      <c r="N14" s="56">
        <v>0.17</v>
      </c>
      <c r="O14" s="64">
        <v>0</v>
      </c>
      <c r="P14" s="403">
        <v>27.5</v>
      </c>
      <c r="Q14" s="56">
        <v>92.5</v>
      </c>
      <c r="R14" s="56">
        <v>27</v>
      </c>
      <c r="S14" s="57">
        <v>1.35</v>
      </c>
    </row>
    <row r="15" spans="1:19" s="20" customFormat="1" ht="37.5" customHeight="1" x14ac:dyDescent="0.3">
      <c r="A15" s="166"/>
      <c r="B15" s="166"/>
      <c r="C15" s="212">
        <v>1</v>
      </c>
      <c r="D15" s="891" t="s">
        <v>23</v>
      </c>
      <c r="E15" s="753" t="s">
        <v>13</v>
      </c>
      <c r="F15" s="754">
        <v>10</v>
      </c>
      <c r="G15" s="752"/>
      <c r="H15" s="356">
        <v>2.44</v>
      </c>
      <c r="I15" s="17">
        <v>2.36</v>
      </c>
      <c r="J15" s="60">
        <v>0</v>
      </c>
      <c r="K15" s="755">
        <v>31</v>
      </c>
      <c r="L15" s="356">
        <v>0</v>
      </c>
      <c r="M15" s="17">
        <v>0.16</v>
      </c>
      <c r="N15" s="17">
        <v>0.02</v>
      </c>
      <c r="O15" s="22">
        <v>0</v>
      </c>
      <c r="P15" s="356">
        <v>100</v>
      </c>
      <c r="Q15" s="17">
        <v>54.4</v>
      </c>
      <c r="R15" s="17">
        <v>4.7</v>
      </c>
      <c r="S15" s="60">
        <v>0.06</v>
      </c>
    </row>
    <row r="16" spans="1:19" s="20" customFormat="1" ht="37.5" customHeight="1" x14ac:dyDescent="0.3">
      <c r="A16" s="166"/>
      <c r="B16" s="166"/>
      <c r="C16" s="210">
        <v>237</v>
      </c>
      <c r="D16" s="261" t="s">
        <v>9</v>
      </c>
      <c r="E16" s="323" t="s">
        <v>216</v>
      </c>
      <c r="F16" s="293">
        <v>200</v>
      </c>
      <c r="G16" s="225"/>
      <c r="H16" s="21">
        <v>1.8</v>
      </c>
      <c r="I16" s="17">
        <v>5.4</v>
      </c>
      <c r="J16" s="22">
        <v>7.2</v>
      </c>
      <c r="K16" s="286">
        <v>84.8</v>
      </c>
      <c r="L16" s="419">
        <v>0.03</v>
      </c>
      <c r="M16" s="24">
        <v>10.08</v>
      </c>
      <c r="N16" s="24">
        <v>0.1</v>
      </c>
      <c r="O16" s="25">
        <v>0.96</v>
      </c>
      <c r="P16" s="419">
        <v>28.34</v>
      </c>
      <c r="Q16" s="24">
        <v>33.4</v>
      </c>
      <c r="R16" s="24">
        <v>15.66</v>
      </c>
      <c r="S16" s="69">
        <v>0.62</v>
      </c>
    </row>
    <row r="17" spans="1:19" s="20" customFormat="1" ht="37.5" customHeight="1" x14ac:dyDescent="0.3">
      <c r="A17" s="168"/>
      <c r="B17" s="864"/>
      <c r="C17" s="273">
        <v>222</v>
      </c>
      <c r="D17" s="892" t="s">
        <v>10</v>
      </c>
      <c r="E17" s="884" t="s">
        <v>160</v>
      </c>
      <c r="F17" s="861">
        <v>90</v>
      </c>
      <c r="G17" s="862"/>
      <c r="H17" s="493">
        <v>13.83</v>
      </c>
      <c r="I17" s="96">
        <v>14.43</v>
      </c>
      <c r="J17" s="97">
        <v>8.0299999999999994</v>
      </c>
      <c r="K17" s="863">
        <v>218.79</v>
      </c>
      <c r="L17" s="493">
        <v>7.0000000000000007E-2</v>
      </c>
      <c r="M17" s="96">
        <v>10.53</v>
      </c>
      <c r="N17" s="96">
        <v>0.02</v>
      </c>
      <c r="O17" s="173">
        <v>0.84</v>
      </c>
      <c r="P17" s="493">
        <v>78.42</v>
      </c>
      <c r="Q17" s="96">
        <v>143.71</v>
      </c>
      <c r="R17" s="96">
        <v>20.38</v>
      </c>
      <c r="S17" s="97">
        <v>1.0900000000000001</v>
      </c>
    </row>
    <row r="18" spans="1:19" s="20" customFormat="1" ht="37.5" customHeight="1" x14ac:dyDescent="0.3">
      <c r="A18" s="168"/>
      <c r="B18" s="873"/>
      <c r="C18" s="274">
        <v>150</v>
      </c>
      <c r="D18" s="893" t="s">
        <v>10</v>
      </c>
      <c r="E18" s="552" t="s">
        <v>96</v>
      </c>
      <c r="F18" s="874">
        <v>90</v>
      </c>
      <c r="G18" s="281"/>
      <c r="H18" s="358">
        <v>20.25</v>
      </c>
      <c r="I18" s="102">
        <v>15.57</v>
      </c>
      <c r="J18" s="171">
        <v>2.34</v>
      </c>
      <c r="K18" s="678">
        <v>230.13</v>
      </c>
      <c r="L18" s="358">
        <v>0.06</v>
      </c>
      <c r="M18" s="102">
        <v>8.5</v>
      </c>
      <c r="N18" s="102">
        <v>0.03</v>
      </c>
      <c r="O18" s="744">
        <v>1.6</v>
      </c>
      <c r="P18" s="358">
        <v>41.24</v>
      </c>
      <c r="Q18" s="102">
        <v>108.78</v>
      </c>
      <c r="R18" s="102">
        <v>23.68</v>
      </c>
      <c r="S18" s="171">
        <v>1.39</v>
      </c>
    </row>
    <row r="19" spans="1:19" s="20" customFormat="1" ht="37.5" customHeight="1" x14ac:dyDescent="0.3">
      <c r="A19" s="168"/>
      <c r="B19" s="167"/>
      <c r="C19" s="211">
        <v>141</v>
      </c>
      <c r="D19" s="894" t="s">
        <v>57</v>
      </c>
      <c r="E19" s="885" t="s">
        <v>159</v>
      </c>
      <c r="F19" s="297">
        <v>150</v>
      </c>
      <c r="G19" s="853"/>
      <c r="H19" s="369">
        <v>4.05</v>
      </c>
      <c r="I19" s="135">
        <v>6.6</v>
      </c>
      <c r="J19" s="313">
        <v>24.9</v>
      </c>
      <c r="K19" s="641">
        <v>174.75</v>
      </c>
      <c r="L19" s="369">
        <v>0.1</v>
      </c>
      <c r="M19" s="135">
        <v>14.59</v>
      </c>
      <c r="N19" s="135">
        <v>0</v>
      </c>
      <c r="O19" s="136">
        <v>1.32</v>
      </c>
      <c r="P19" s="369">
        <v>56.82</v>
      </c>
      <c r="Q19" s="135">
        <v>80.67</v>
      </c>
      <c r="R19" s="135">
        <v>26.47</v>
      </c>
      <c r="S19" s="313">
        <v>0.85</v>
      </c>
    </row>
    <row r="20" spans="1:19" s="20" customFormat="1" ht="37.5" customHeight="1" x14ac:dyDescent="0.3">
      <c r="A20" s="168"/>
      <c r="B20" s="167"/>
      <c r="C20" s="211">
        <v>107</v>
      </c>
      <c r="D20" s="894" t="s">
        <v>20</v>
      </c>
      <c r="E20" s="885" t="s">
        <v>161</v>
      </c>
      <c r="F20" s="297">
        <v>200</v>
      </c>
      <c r="G20" s="853"/>
      <c r="H20" s="419">
        <v>0</v>
      </c>
      <c r="I20" s="24">
        <v>0</v>
      </c>
      <c r="J20" s="69">
        <v>22.8</v>
      </c>
      <c r="K20" s="418">
        <v>92</v>
      </c>
      <c r="L20" s="419">
        <v>0.04</v>
      </c>
      <c r="M20" s="24">
        <v>12</v>
      </c>
      <c r="N20" s="24">
        <v>0.6</v>
      </c>
      <c r="O20" s="25">
        <v>0</v>
      </c>
      <c r="P20" s="419">
        <v>0</v>
      </c>
      <c r="Q20" s="24">
        <v>0</v>
      </c>
      <c r="R20" s="24">
        <v>0</v>
      </c>
      <c r="S20" s="69">
        <v>0</v>
      </c>
    </row>
    <row r="21" spans="1:19" s="20" customFormat="1" ht="37.5" customHeight="1" x14ac:dyDescent="0.3">
      <c r="A21" s="168"/>
      <c r="B21" s="167"/>
      <c r="C21" s="316">
        <v>119</v>
      </c>
      <c r="D21" s="894" t="s">
        <v>15</v>
      </c>
      <c r="E21" s="393" t="s">
        <v>67</v>
      </c>
      <c r="F21" s="251">
        <v>30</v>
      </c>
      <c r="G21" s="853"/>
      <c r="H21" s="419">
        <v>2.13</v>
      </c>
      <c r="I21" s="24">
        <v>0.21</v>
      </c>
      <c r="J21" s="69">
        <v>13.26</v>
      </c>
      <c r="K21" s="848">
        <v>72</v>
      </c>
      <c r="L21" s="419">
        <v>0.03</v>
      </c>
      <c r="M21" s="24">
        <v>0</v>
      </c>
      <c r="N21" s="24">
        <v>0</v>
      </c>
      <c r="O21" s="25">
        <v>0.05</v>
      </c>
      <c r="P21" s="419">
        <v>11.1</v>
      </c>
      <c r="Q21" s="24">
        <v>65.400000000000006</v>
      </c>
      <c r="R21" s="24">
        <v>19.5</v>
      </c>
      <c r="S21" s="69">
        <v>0.84</v>
      </c>
    </row>
    <row r="22" spans="1:19" s="20" customFormat="1" ht="37.5" customHeight="1" x14ac:dyDescent="0.3">
      <c r="A22" s="168"/>
      <c r="B22" s="167"/>
      <c r="C22" s="211">
        <v>120</v>
      </c>
      <c r="D22" s="894" t="s">
        <v>16</v>
      </c>
      <c r="E22" s="393" t="s">
        <v>55</v>
      </c>
      <c r="F22" s="251">
        <v>20</v>
      </c>
      <c r="G22" s="853"/>
      <c r="H22" s="419">
        <v>1.1399999999999999</v>
      </c>
      <c r="I22" s="24">
        <v>0.22</v>
      </c>
      <c r="J22" s="69">
        <v>7.44</v>
      </c>
      <c r="K22" s="848">
        <v>36.26</v>
      </c>
      <c r="L22" s="419">
        <v>0.02</v>
      </c>
      <c r="M22" s="24">
        <v>0.08</v>
      </c>
      <c r="N22" s="24">
        <v>0</v>
      </c>
      <c r="O22" s="25">
        <v>0.06</v>
      </c>
      <c r="P22" s="419">
        <v>6.8</v>
      </c>
      <c r="Q22" s="24">
        <v>24</v>
      </c>
      <c r="R22" s="24">
        <v>8.1999999999999993</v>
      </c>
      <c r="S22" s="69">
        <v>0.46</v>
      </c>
    </row>
    <row r="23" spans="1:19" s="20" customFormat="1" ht="37.5" customHeight="1" x14ac:dyDescent="0.3">
      <c r="A23" s="168"/>
      <c r="B23" s="809"/>
      <c r="C23" s="602"/>
      <c r="D23" s="895"/>
      <c r="E23" s="886" t="s">
        <v>24</v>
      </c>
      <c r="F23" s="454">
        <f>F14+F15+F16+F17+F19+F20+F21+F22</f>
        <v>750</v>
      </c>
      <c r="G23" s="454"/>
      <c r="H23" s="865">
        <f t="shared" ref="H23:S23" si="1">H14+H15+H16+H17+H19+H20+H21+H22</f>
        <v>31.340000000000003</v>
      </c>
      <c r="I23" s="776">
        <f t="shared" si="1"/>
        <v>34.270000000000003</v>
      </c>
      <c r="J23" s="866">
        <f t="shared" si="1"/>
        <v>83.93</v>
      </c>
      <c r="K23" s="490">
        <f t="shared" si="1"/>
        <v>780.3</v>
      </c>
      <c r="L23" s="865">
        <f t="shared" si="1"/>
        <v>0.32000000000000006</v>
      </c>
      <c r="M23" s="776">
        <f t="shared" si="1"/>
        <v>47.44</v>
      </c>
      <c r="N23" s="776">
        <f t="shared" si="1"/>
        <v>0.91</v>
      </c>
      <c r="O23" s="867">
        <f t="shared" si="1"/>
        <v>3.23</v>
      </c>
      <c r="P23" s="865">
        <f t="shared" si="1"/>
        <v>308.98</v>
      </c>
      <c r="Q23" s="776">
        <f t="shared" si="1"/>
        <v>494.08000000000004</v>
      </c>
      <c r="R23" s="776">
        <f t="shared" si="1"/>
        <v>121.91</v>
      </c>
      <c r="S23" s="866">
        <f t="shared" si="1"/>
        <v>5.2700000000000005</v>
      </c>
    </row>
    <row r="24" spans="1:19" s="20" customFormat="1" ht="37.5" customHeight="1" x14ac:dyDescent="0.3">
      <c r="A24" s="168"/>
      <c r="B24" s="815"/>
      <c r="C24" s="703"/>
      <c r="D24" s="896"/>
      <c r="E24" s="887" t="s">
        <v>24</v>
      </c>
      <c r="F24" s="875">
        <f>F14+F15+F16+F18+F19+F20+F21+F22</f>
        <v>750</v>
      </c>
      <c r="G24" s="875"/>
      <c r="H24" s="798">
        <f t="shared" ref="H24:S24" si="2">H14+H15+H16+H18+H19+H20+H21+H22</f>
        <v>37.760000000000005</v>
      </c>
      <c r="I24" s="771">
        <f t="shared" si="2"/>
        <v>35.410000000000004</v>
      </c>
      <c r="J24" s="799">
        <f t="shared" si="2"/>
        <v>78.239999999999995</v>
      </c>
      <c r="K24" s="876">
        <f t="shared" si="2"/>
        <v>791.64</v>
      </c>
      <c r="L24" s="798">
        <f t="shared" si="2"/>
        <v>0.31000000000000005</v>
      </c>
      <c r="M24" s="771">
        <f t="shared" si="2"/>
        <v>45.41</v>
      </c>
      <c r="N24" s="771">
        <f t="shared" si="2"/>
        <v>0.92</v>
      </c>
      <c r="O24" s="797">
        <f t="shared" si="2"/>
        <v>3.9899999999999998</v>
      </c>
      <c r="P24" s="798">
        <f t="shared" si="2"/>
        <v>271.8</v>
      </c>
      <c r="Q24" s="771">
        <f t="shared" si="2"/>
        <v>459.15000000000009</v>
      </c>
      <c r="R24" s="771">
        <f t="shared" si="2"/>
        <v>125.21</v>
      </c>
      <c r="S24" s="799">
        <f t="shared" si="2"/>
        <v>5.5699999999999994</v>
      </c>
    </row>
    <row r="25" spans="1:19" s="20" customFormat="1" ht="37.5" customHeight="1" x14ac:dyDescent="0.3">
      <c r="A25" s="168"/>
      <c r="B25" s="809"/>
      <c r="C25" s="602"/>
      <c r="D25" s="895"/>
      <c r="E25" s="888" t="s">
        <v>162</v>
      </c>
      <c r="F25" s="868"/>
      <c r="G25" s="868"/>
      <c r="H25" s="865"/>
      <c r="I25" s="776"/>
      <c r="J25" s="866"/>
      <c r="K25" s="828">
        <f>K23/23.5</f>
        <v>33.204255319148935</v>
      </c>
      <c r="L25" s="865"/>
      <c r="M25" s="776"/>
      <c r="N25" s="776"/>
      <c r="O25" s="867"/>
      <c r="P25" s="865"/>
      <c r="Q25" s="776"/>
      <c r="R25" s="776"/>
      <c r="S25" s="866"/>
    </row>
    <row r="26" spans="1:19" s="20" customFormat="1" ht="37.5" customHeight="1" thickBot="1" x14ac:dyDescent="0.35">
      <c r="A26" s="390"/>
      <c r="B26" s="826"/>
      <c r="C26" s="735"/>
      <c r="D26" s="897"/>
      <c r="E26" s="889" t="s">
        <v>162</v>
      </c>
      <c r="F26" s="877"/>
      <c r="G26" s="878"/>
      <c r="H26" s="736"/>
      <c r="I26" s="737"/>
      <c r="J26" s="738"/>
      <c r="K26" s="827">
        <f>K24/23.5</f>
        <v>33.686808510638301</v>
      </c>
      <c r="L26" s="303"/>
      <c r="M26" s="740"/>
      <c r="N26" s="740"/>
      <c r="O26" s="741"/>
      <c r="P26" s="303"/>
      <c r="Q26" s="740"/>
      <c r="R26" s="740"/>
      <c r="S26" s="742"/>
    </row>
    <row r="27" spans="1:19" x14ac:dyDescent="0.3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19" ht="18" x14ac:dyDescent="0.3">
      <c r="D28" s="11"/>
      <c r="E28" s="425"/>
      <c r="F28" s="31"/>
      <c r="G28" s="11"/>
      <c r="H28" s="11"/>
      <c r="I28" s="11"/>
      <c r="J28" s="11"/>
    </row>
    <row r="29" spans="1:19" ht="18" x14ac:dyDescent="0.3">
      <c r="D29" s="11"/>
      <c r="E29" s="30"/>
      <c r="F29" s="31"/>
      <c r="G29" s="11"/>
      <c r="H29" s="11"/>
      <c r="I29" s="11"/>
      <c r="J29" s="11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ht="18" x14ac:dyDescent="0.3">
      <c r="D31" s="11"/>
      <c r="E31" s="30"/>
      <c r="F31" s="3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zoomScale="60" zoomScaleNormal="60" workbookViewId="0">
      <selection activeCell="E6" sqref="E6"/>
    </sheetView>
  </sheetViews>
  <sheetFormatPr defaultRowHeight="14.4" x14ac:dyDescent="0.3"/>
  <cols>
    <col min="1" max="1" width="19.6640625" customWidth="1"/>
    <col min="2" max="2" width="10.44140625" customWidth="1"/>
    <col min="3" max="3" width="16.109375" style="5" customWidth="1"/>
    <col min="4" max="4" width="22.33203125" customWidth="1"/>
    <col min="5" max="5" width="55.88671875" customWidth="1"/>
    <col min="6" max="6" width="13.88671875" customWidth="1"/>
    <col min="7" max="7" width="16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181">
        <v>22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621"/>
      <c r="F3" s="621"/>
      <c r="G3" s="62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8"/>
      <c r="B4" s="218"/>
      <c r="C4" s="470" t="s">
        <v>45</v>
      </c>
      <c r="D4" s="202"/>
      <c r="E4" s="590"/>
      <c r="F4" s="470"/>
      <c r="G4" s="470"/>
      <c r="H4" s="383" t="s">
        <v>26</v>
      </c>
      <c r="I4" s="110"/>
      <c r="J4" s="110"/>
      <c r="K4" s="284" t="s">
        <v>27</v>
      </c>
      <c r="L4" s="1070" t="s">
        <v>28</v>
      </c>
      <c r="M4" s="1068"/>
      <c r="N4" s="1068"/>
      <c r="O4" s="1069"/>
      <c r="P4" s="1067" t="s">
        <v>29</v>
      </c>
      <c r="Q4" s="1070"/>
      <c r="R4" s="1070"/>
      <c r="S4" s="1071"/>
    </row>
    <row r="5" spans="1:19" s="20" customFormat="1" ht="28.5" customHeight="1" thickBot="1" x14ac:dyDescent="0.35">
      <c r="A5" s="219" t="s">
        <v>0</v>
      </c>
      <c r="B5" s="219"/>
      <c r="C5" s="375" t="s">
        <v>46</v>
      </c>
      <c r="D5" s="138" t="s">
        <v>47</v>
      </c>
      <c r="E5" s="199" t="s">
        <v>44</v>
      </c>
      <c r="F5" s="165" t="s">
        <v>30</v>
      </c>
      <c r="G5" s="165" t="s">
        <v>43</v>
      </c>
      <c r="H5" s="355" t="s">
        <v>31</v>
      </c>
      <c r="I5" s="118" t="s">
        <v>32</v>
      </c>
      <c r="J5" s="279" t="s">
        <v>33</v>
      </c>
      <c r="K5" s="285" t="s">
        <v>34</v>
      </c>
      <c r="L5" s="117" t="s">
        <v>35</v>
      </c>
      <c r="M5" s="118" t="s">
        <v>36</v>
      </c>
      <c r="N5" s="118" t="s">
        <v>37</v>
      </c>
      <c r="O5" s="120" t="s">
        <v>38</v>
      </c>
      <c r="P5" s="355" t="s">
        <v>39</v>
      </c>
      <c r="Q5" s="118" t="s">
        <v>40</v>
      </c>
      <c r="R5" s="118" t="s">
        <v>41</v>
      </c>
      <c r="S5" s="120" t="s">
        <v>42</v>
      </c>
    </row>
    <row r="6" spans="1:19" s="20" customFormat="1" ht="37.5" customHeight="1" x14ac:dyDescent="0.3">
      <c r="A6" s="222" t="s">
        <v>6</v>
      </c>
      <c r="B6" s="222"/>
      <c r="C6" s="215">
        <v>24</v>
      </c>
      <c r="D6" s="207" t="s">
        <v>8</v>
      </c>
      <c r="E6" s="370" t="s">
        <v>218</v>
      </c>
      <c r="F6" s="215">
        <v>150</v>
      </c>
      <c r="G6" s="416"/>
      <c r="H6" s="403">
        <v>0.6</v>
      </c>
      <c r="I6" s="56">
        <v>0</v>
      </c>
      <c r="J6" s="64">
        <v>16.95</v>
      </c>
      <c r="K6" s="541">
        <v>69</v>
      </c>
      <c r="L6" s="55">
        <v>0.01</v>
      </c>
      <c r="M6" s="56">
        <v>19.5</v>
      </c>
      <c r="N6" s="56">
        <v>0.04</v>
      </c>
      <c r="O6" s="57">
        <v>0</v>
      </c>
      <c r="P6" s="403">
        <v>24</v>
      </c>
      <c r="Q6" s="56">
        <v>16.5</v>
      </c>
      <c r="R6" s="56">
        <v>13.5</v>
      </c>
      <c r="S6" s="57">
        <v>3.3</v>
      </c>
    </row>
    <row r="7" spans="1:19" s="20" customFormat="1" ht="37.5" customHeight="1" x14ac:dyDescent="0.3">
      <c r="A7" s="166"/>
      <c r="B7" s="166"/>
      <c r="C7" s="211">
        <v>229</v>
      </c>
      <c r="D7" s="205" t="s">
        <v>10</v>
      </c>
      <c r="E7" s="268" t="s">
        <v>178</v>
      </c>
      <c r="F7" s="333">
        <v>90</v>
      </c>
      <c r="G7" s="211"/>
      <c r="H7" s="419">
        <v>17.010000000000002</v>
      </c>
      <c r="I7" s="24">
        <v>6.36</v>
      </c>
      <c r="J7" s="25">
        <v>3.1</v>
      </c>
      <c r="K7" s="289">
        <v>136.16999999999999</v>
      </c>
      <c r="L7" s="23">
        <v>0.01</v>
      </c>
      <c r="M7" s="24">
        <v>8.9999999999999993E-3</v>
      </c>
      <c r="N7" s="24">
        <v>0</v>
      </c>
      <c r="O7" s="69">
        <v>1.98</v>
      </c>
      <c r="P7" s="419">
        <v>45.1</v>
      </c>
      <c r="Q7" s="24">
        <v>46.48</v>
      </c>
      <c r="R7" s="24">
        <v>3</v>
      </c>
      <c r="S7" s="69">
        <v>0.27</v>
      </c>
    </row>
    <row r="8" spans="1:19" s="20" customFormat="1" ht="37.5" customHeight="1" x14ac:dyDescent="0.3">
      <c r="A8" s="166"/>
      <c r="B8" s="166"/>
      <c r="C8" s="212">
        <v>52</v>
      </c>
      <c r="D8" s="206" t="s">
        <v>78</v>
      </c>
      <c r="E8" s="267" t="s">
        <v>163</v>
      </c>
      <c r="F8" s="620">
        <v>150</v>
      </c>
      <c r="G8" s="212"/>
      <c r="H8" s="356">
        <v>3.15</v>
      </c>
      <c r="I8" s="17">
        <v>4.5</v>
      </c>
      <c r="J8" s="22">
        <v>17.55</v>
      </c>
      <c r="K8" s="286">
        <v>122.85</v>
      </c>
      <c r="L8" s="21">
        <v>0.16</v>
      </c>
      <c r="M8" s="17">
        <v>25.3</v>
      </c>
      <c r="N8" s="17">
        <v>0</v>
      </c>
      <c r="O8" s="60">
        <v>5.53</v>
      </c>
      <c r="P8" s="356">
        <v>16.260000000000002</v>
      </c>
      <c r="Q8" s="17">
        <v>94.6</v>
      </c>
      <c r="R8" s="17">
        <v>35.32</v>
      </c>
      <c r="S8" s="60">
        <v>15.9</v>
      </c>
    </row>
    <row r="9" spans="1:19" s="20" customFormat="1" ht="46.8" x14ac:dyDescent="0.3">
      <c r="A9" s="166"/>
      <c r="B9" s="166"/>
      <c r="C9" s="210">
        <v>219</v>
      </c>
      <c r="D9" s="204" t="s">
        <v>20</v>
      </c>
      <c r="E9" s="363" t="s">
        <v>171</v>
      </c>
      <c r="F9" s="272">
        <v>200</v>
      </c>
      <c r="G9" s="225"/>
      <c r="H9" s="356">
        <v>0</v>
      </c>
      <c r="I9" s="17">
        <v>0</v>
      </c>
      <c r="J9" s="22">
        <v>25</v>
      </c>
      <c r="K9" s="287">
        <v>100</v>
      </c>
      <c r="L9" s="23">
        <v>0</v>
      </c>
      <c r="M9" s="24">
        <v>5.48</v>
      </c>
      <c r="N9" s="24">
        <v>0</v>
      </c>
      <c r="O9" s="69">
        <v>0.57999999999999996</v>
      </c>
      <c r="P9" s="419">
        <v>0.4</v>
      </c>
      <c r="Q9" s="24">
        <v>0</v>
      </c>
      <c r="R9" s="13">
        <v>0</v>
      </c>
      <c r="S9" s="65">
        <v>0.04</v>
      </c>
    </row>
    <row r="10" spans="1:19" s="20" customFormat="1" ht="37.5" customHeight="1" x14ac:dyDescent="0.3">
      <c r="A10" s="166"/>
      <c r="B10" s="166"/>
      <c r="C10" s="213">
        <v>119</v>
      </c>
      <c r="D10" s="204" t="s">
        <v>15</v>
      </c>
      <c r="E10" s="261" t="s">
        <v>67</v>
      </c>
      <c r="F10" s="210">
        <v>30</v>
      </c>
      <c r="G10" s="334"/>
      <c r="H10" s="356">
        <v>2.13</v>
      </c>
      <c r="I10" s="17">
        <v>0.21</v>
      </c>
      <c r="J10" s="22">
        <v>13.26</v>
      </c>
      <c r="K10" s="287">
        <v>72</v>
      </c>
      <c r="L10" s="21">
        <v>0.03</v>
      </c>
      <c r="M10" s="17">
        <v>0</v>
      </c>
      <c r="N10" s="17">
        <v>0</v>
      </c>
      <c r="O10" s="60">
        <v>0.05</v>
      </c>
      <c r="P10" s="356">
        <v>11.1</v>
      </c>
      <c r="Q10" s="17">
        <v>65.400000000000006</v>
      </c>
      <c r="R10" s="17">
        <v>19.5</v>
      </c>
      <c r="S10" s="60">
        <v>0.84</v>
      </c>
    </row>
    <row r="11" spans="1:19" s="20" customFormat="1" ht="37.5" customHeight="1" x14ac:dyDescent="0.3">
      <c r="A11" s="166"/>
      <c r="B11" s="166"/>
      <c r="C11" s="210">
        <v>120</v>
      </c>
      <c r="D11" s="204" t="s">
        <v>16</v>
      </c>
      <c r="E11" s="261" t="s">
        <v>22</v>
      </c>
      <c r="F11" s="210">
        <v>20</v>
      </c>
      <c r="G11" s="334"/>
      <c r="H11" s="356">
        <v>1.1399999999999999</v>
      </c>
      <c r="I11" s="17">
        <v>0.22</v>
      </c>
      <c r="J11" s="22">
        <v>7.44</v>
      </c>
      <c r="K11" s="287">
        <v>36.26</v>
      </c>
      <c r="L11" s="21">
        <v>0.02</v>
      </c>
      <c r="M11" s="17">
        <v>0.08</v>
      </c>
      <c r="N11" s="17">
        <v>0</v>
      </c>
      <c r="O11" s="60">
        <v>0.06</v>
      </c>
      <c r="P11" s="356">
        <v>6.8</v>
      </c>
      <c r="Q11" s="17">
        <v>24</v>
      </c>
      <c r="R11" s="17">
        <v>8.1999999999999993</v>
      </c>
      <c r="S11" s="299">
        <v>0.46</v>
      </c>
    </row>
    <row r="12" spans="1:19" s="20" customFormat="1" ht="37.5" customHeight="1" x14ac:dyDescent="0.3">
      <c r="A12" s="166"/>
      <c r="B12" s="166"/>
      <c r="C12" s="210"/>
      <c r="D12" s="204"/>
      <c r="E12" s="270" t="s">
        <v>24</v>
      </c>
      <c r="F12" s="500">
        <f>SUM(F6:F11)</f>
        <v>640</v>
      </c>
      <c r="G12" s="210"/>
      <c r="H12" s="356">
        <f t="shared" ref="H12:S12" si="0">SUM(H6:H11)</f>
        <v>24.03</v>
      </c>
      <c r="I12" s="17">
        <f t="shared" si="0"/>
        <v>11.290000000000001</v>
      </c>
      <c r="J12" s="22">
        <f t="shared" si="0"/>
        <v>83.3</v>
      </c>
      <c r="K12" s="586">
        <f t="shared" si="0"/>
        <v>536.28</v>
      </c>
      <c r="L12" s="21">
        <f t="shared" si="0"/>
        <v>0.22999999999999998</v>
      </c>
      <c r="M12" s="17">
        <f t="shared" si="0"/>
        <v>50.369</v>
      </c>
      <c r="N12" s="17">
        <f t="shared" si="0"/>
        <v>0.04</v>
      </c>
      <c r="O12" s="60">
        <f t="shared" si="0"/>
        <v>8.2000000000000011</v>
      </c>
      <c r="P12" s="356">
        <f t="shared" si="0"/>
        <v>103.66</v>
      </c>
      <c r="Q12" s="17">
        <f t="shared" si="0"/>
        <v>246.98</v>
      </c>
      <c r="R12" s="17">
        <f t="shared" si="0"/>
        <v>79.52</v>
      </c>
      <c r="S12" s="60">
        <f t="shared" si="0"/>
        <v>20.81</v>
      </c>
    </row>
    <row r="13" spans="1:19" s="20" customFormat="1" ht="37.5" customHeight="1" thickBot="1" x14ac:dyDescent="0.35">
      <c r="A13" s="530"/>
      <c r="B13" s="530"/>
      <c r="C13" s="576"/>
      <c r="D13" s="950"/>
      <c r="E13" s="271" t="s">
        <v>25</v>
      </c>
      <c r="F13" s="576"/>
      <c r="G13" s="520"/>
      <c r="H13" s="587"/>
      <c r="I13" s="124"/>
      <c r="J13" s="584"/>
      <c r="K13" s="585">
        <f>K12/23.5</f>
        <v>22.820425531914893</v>
      </c>
      <c r="L13" s="583"/>
      <c r="M13" s="124"/>
      <c r="N13" s="124"/>
      <c r="O13" s="125"/>
      <c r="P13" s="587"/>
      <c r="Q13" s="124"/>
      <c r="R13" s="124"/>
      <c r="S13" s="125"/>
    </row>
    <row r="14" spans="1:19" s="20" customFormat="1" ht="37.5" customHeight="1" x14ac:dyDescent="0.3">
      <c r="A14" s="222" t="s">
        <v>7</v>
      </c>
      <c r="B14" s="222"/>
      <c r="C14" s="215">
        <v>25</v>
      </c>
      <c r="D14" s="947" t="s">
        <v>23</v>
      </c>
      <c r="E14" s="577" t="s">
        <v>58</v>
      </c>
      <c r="F14" s="579">
        <v>150</v>
      </c>
      <c r="G14" s="215"/>
      <c r="H14" s="403">
        <v>0.6</v>
      </c>
      <c r="I14" s="56">
        <v>0.45</v>
      </c>
      <c r="J14" s="57">
        <v>12.3</v>
      </c>
      <c r="K14" s="329">
        <v>54.9</v>
      </c>
      <c r="L14" s="403">
        <v>0.03</v>
      </c>
      <c r="M14" s="56">
        <v>7.5</v>
      </c>
      <c r="N14" s="56">
        <v>0.01</v>
      </c>
      <c r="O14" s="57">
        <v>0</v>
      </c>
      <c r="P14" s="403">
        <v>28.5</v>
      </c>
      <c r="Q14" s="56">
        <v>24</v>
      </c>
      <c r="R14" s="56">
        <v>18</v>
      </c>
      <c r="S14" s="57">
        <v>3.45</v>
      </c>
    </row>
    <row r="15" spans="1:19" s="20" customFormat="1" ht="37.5" customHeight="1" x14ac:dyDescent="0.3">
      <c r="A15" s="166"/>
      <c r="B15" s="166"/>
      <c r="C15" s="210">
        <v>37</v>
      </c>
      <c r="D15" s="951" t="s">
        <v>9</v>
      </c>
      <c r="E15" s="617" t="s">
        <v>164</v>
      </c>
      <c r="F15" s="278">
        <v>200</v>
      </c>
      <c r="G15" s="225"/>
      <c r="H15" s="357">
        <v>6</v>
      </c>
      <c r="I15" s="13">
        <v>5.4</v>
      </c>
      <c r="J15" s="65">
        <v>10.8</v>
      </c>
      <c r="K15" s="213">
        <v>115.6</v>
      </c>
      <c r="L15" s="357">
        <v>0.1</v>
      </c>
      <c r="M15" s="13">
        <v>10.7</v>
      </c>
      <c r="N15" s="13">
        <v>0</v>
      </c>
      <c r="O15" s="65">
        <v>0.18</v>
      </c>
      <c r="P15" s="357">
        <v>33.14</v>
      </c>
      <c r="Q15" s="13">
        <v>77.040000000000006</v>
      </c>
      <c r="R15" s="13">
        <v>27.32</v>
      </c>
      <c r="S15" s="65">
        <v>1.02</v>
      </c>
    </row>
    <row r="16" spans="1:19" s="48" customFormat="1" ht="37.5" customHeight="1" x14ac:dyDescent="0.3">
      <c r="A16" s="167"/>
      <c r="B16" s="616"/>
      <c r="C16" s="211">
        <v>181</v>
      </c>
      <c r="D16" s="309" t="s">
        <v>10</v>
      </c>
      <c r="E16" s="617" t="s">
        <v>189</v>
      </c>
      <c r="F16" s="278">
        <v>90</v>
      </c>
      <c r="G16" s="308"/>
      <c r="H16" s="357">
        <v>21.24</v>
      </c>
      <c r="I16" s="13">
        <v>7.47</v>
      </c>
      <c r="J16" s="65">
        <v>2.7</v>
      </c>
      <c r="K16" s="213">
        <v>162.9</v>
      </c>
      <c r="L16" s="357">
        <v>0.03</v>
      </c>
      <c r="M16" s="13">
        <v>0.28999999999999998</v>
      </c>
      <c r="N16" s="13">
        <v>0.32</v>
      </c>
      <c r="O16" s="65">
        <v>2.39</v>
      </c>
      <c r="P16" s="357">
        <v>28.84</v>
      </c>
      <c r="Q16" s="13">
        <v>153.38999999999999</v>
      </c>
      <c r="R16" s="13">
        <v>20.43</v>
      </c>
      <c r="S16" s="65">
        <v>2.0299999999999998</v>
      </c>
    </row>
    <row r="17" spans="1:19" s="48" customFormat="1" ht="37.5" customHeight="1" x14ac:dyDescent="0.3">
      <c r="A17" s="167"/>
      <c r="B17" s="167"/>
      <c r="C17" s="211">
        <v>64</v>
      </c>
      <c r="D17" s="309" t="s">
        <v>57</v>
      </c>
      <c r="E17" s="617" t="s">
        <v>92</v>
      </c>
      <c r="F17" s="278">
        <v>150</v>
      </c>
      <c r="G17" s="308"/>
      <c r="H17" s="357">
        <v>6.45</v>
      </c>
      <c r="I17" s="13">
        <v>4.05</v>
      </c>
      <c r="J17" s="65">
        <v>40.200000000000003</v>
      </c>
      <c r="K17" s="213">
        <v>223.65</v>
      </c>
      <c r="L17" s="357">
        <v>0.08</v>
      </c>
      <c r="M17" s="13">
        <v>0</v>
      </c>
      <c r="N17" s="13">
        <v>0</v>
      </c>
      <c r="O17" s="65">
        <v>2.0699999999999998</v>
      </c>
      <c r="P17" s="357">
        <v>13.05</v>
      </c>
      <c r="Q17" s="13">
        <v>58.34</v>
      </c>
      <c r="R17" s="13">
        <v>22.53</v>
      </c>
      <c r="S17" s="65">
        <v>1.25</v>
      </c>
    </row>
    <row r="18" spans="1:19" s="48" customFormat="1" ht="37.5" customHeight="1" x14ac:dyDescent="0.3">
      <c r="A18" s="167"/>
      <c r="B18" s="167"/>
      <c r="C18" s="316">
        <v>98</v>
      </c>
      <c r="D18" s="205" t="s">
        <v>20</v>
      </c>
      <c r="E18" s="310" t="s">
        <v>111</v>
      </c>
      <c r="F18" s="618">
        <v>200</v>
      </c>
      <c r="G18" s="331"/>
      <c r="H18" s="23">
        <v>0.4</v>
      </c>
      <c r="I18" s="24">
        <v>0</v>
      </c>
      <c r="J18" s="25">
        <v>27</v>
      </c>
      <c r="K18" s="289">
        <v>110</v>
      </c>
      <c r="L18" s="23">
        <v>0</v>
      </c>
      <c r="M18" s="24">
        <v>0.14000000000000001</v>
      </c>
      <c r="N18" s="24">
        <v>0</v>
      </c>
      <c r="O18" s="24">
        <v>0.04</v>
      </c>
      <c r="P18" s="24">
        <v>12.8</v>
      </c>
      <c r="Q18" s="24">
        <v>2.2000000000000002</v>
      </c>
      <c r="R18" s="24">
        <v>1.8</v>
      </c>
      <c r="S18" s="69">
        <v>0.5</v>
      </c>
    </row>
    <row r="19" spans="1:19" s="48" customFormat="1" ht="37.5" customHeight="1" x14ac:dyDescent="0.3">
      <c r="A19" s="167"/>
      <c r="B19" s="167"/>
      <c r="C19" s="316">
        <v>119</v>
      </c>
      <c r="D19" s="204" t="s">
        <v>15</v>
      </c>
      <c r="E19" s="269" t="s">
        <v>67</v>
      </c>
      <c r="F19" s="210">
        <v>45</v>
      </c>
      <c r="G19" s="332"/>
      <c r="H19" s="356">
        <v>3.19</v>
      </c>
      <c r="I19" s="17">
        <v>0.31</v>
      </c>
      <c r="J19" s="60">
        <v>19.89</v>
      </c>
      <c r="K19" s="286">
        <v>108</v>
      </c>
      <c r="L19" s="356">
        <v>0.05</v>
      </c>
      <c r="M19" s="17">
        <v>0</v>
      </c>
      <c r="N19" s="17">
        <v>0</v>
      </c>
      <c r="O19" s="60">
        <v>0.08</v>
      </c>
      <c r="P19" s="356">
        <v>16.649999999999999</v>
      </c>
      <c r="Q19" s="17">
        <v>98.1</v>
      </c>
      <c r="R19" s="17">
        <v>29.25</v>
      </c>
      <c r="S19" s="60">
        <v>1.26</v>
      </c>
    </row>
    <row r="20" spans="1:19" s="48" customFormat="1" ht="37.5" customHeight="1" x14ac:dyDescent="0.3">
      <c r="A20" s="167"/>
      <c r="B20" s="167"/>
      <c r="C20" s="211">
        <v>120</v>
      </c>
      <c r="D20" s="204" t="s">
        <v>16</v>
      </c>
      <c r="E20" s="269" t="s">
        <v>55</v>
      </c>
      <c r="F20" s="210">
        <v>25</v>
      </c>
      <c r="G20" s="332"/>
      <c r="H20" s="356">
        <v>1.42</v>
      </c>
      <c r="I20" s="17">
        <v>0.27</v>
      </c>
      <c r="J20" s="60">
        <v>9.3000000000000007</v>
      </c>
      <c r="K20" s="286">
        <v>45.32</v>
      </c>
      <c r="L20" s="356">
        <v>0.02</v>
      </c>
      <c r="M20" s="17">
        <v>0.1</v>
      </c>
      <c r="N20" s="17">
        <v>0</v>
      </c>
      <c r="O20" s="60">
        <v>7.0000000000000007E-2</v>
      </c>
      <c r="P20" s="356">
        <v>8.5</v>
      </c>
      <c r="Q20" s="17">
        <v>30</v>
      </c>
      <c r="R20" s="17">
        <v>10.25</v>
      </c>
      <c r="S20" s="60">
        <v>0.56999999999999995</v>
      </c>
    </row>
    <row r="21" spans="1:19" s="48" customFormat="1" ht="37.5" customHeight="1" x14ac:dyDescent="0.3">
      <c r="A21" s="167"/>
      <c r="B21" s="167"/>
      <c r="C21" s="618"/>
      <c r="D21" s="952"/>
      <c r="E21" s="488"/>
      <c r="F21" s="408">
        <f>SUM(F14:F20)</f>
        <v>860</v>
      </c>
      <c r="G21" s="408"/>
      <c r="H21" s="304">
        <f t="shared" ref="H21:S21" si="1">SUM(H14:H20)</f>
        <v>39.299999999999997</v>
      </c>
      <c r="I21" s="46">
        <f t="shared" si="1"/>
        <v>17.95</v>
      </c>
      <c r="J21" s="104">
        <f t="shared" si="1"/>
        <v>122.19</v>
      </c>
      <c r="K21" s="408">
        <f t="shared" si="1"/>
        <v>820.37</v>
      </c>
      <c r="L21" s="304">
        <f t="shared" si="1"/>
        <v>0.31</v>
      </c>
      <c r="M21" s="46">
        <f t="shared" si="1"/>
        <v>18.73</v>
      </c>
      <c r="N21" s="46">
        <f t="shared" si="1"/>
        <v>0.33</v>
      </c>
      <c r="O21" s="104">
        <f t="shared" si="1"/>
        <v>4.830000000000001</v>
      </c>
      <c r="P21" s="304">
        <f t="shared" si="1"/>
        <v>141.47999999999999</v>
      </c>
      <c r="Q21" s="46">
        <f t="shared" si="1"/>
        <v>443.06999999999994</v>
      </c>
      <c r="R21" s="46">
        <f t="shared" si="1"/>
        <v>129.57999999999998</v>
      </c>
      <c r="S21" s="104">
        <f t="shared" si="1"/>
        <v>10.08</v>
      </c>
    </row>
    <row r="22" spans="1:19" s="48" customFormat="1" ht="37.5" customHeight="1" thickBot="1" x14ac:dyDescent="0.35">
      <c r="A22" s="223"/>
      <c r="B22" s="223"/>
      <c r="C22" s="217"/>
      <c r="D22" s="953"/>
      <c r="E22" s="578"/>
      <c r="F22" s="622"/>
      <c r="G22" s="622"/>
      <c r="H22" s="624"/>
      <c r="I22" s="625"/>
      <c r="J22" s="626"/>
      <c r="K22" s="623">
        <f>K21/23.5</f>
        <v>34.909361702127661</v>
      </c>
      <c r="L22" s="624"/>
      <c r="M22" s="625"/>
      <c r="N22" s="625"/>
      <c r="O22" s="626"/>
      <c r="P22" s="624"/>
      <c r="Q22" s="625"/>
      <c r="R22" s="625"/>
      <c r="S22" s="626"/>
    </row>
    <row r="23" spans="1:19" x14ac:dyDescent="0.3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19" ht="18" x14ac:dyDescent="0.3">
      <c r="D24" s="11"/>
      <c r="E24" s="425"/>
      <c r="F24" s="31"/>
      <c r="G24" s="11"/>
      <c r="H24" s="11"/>
      <c r="I24" s="11"/>
      <c r="J24" s="11"/>
    </row>
    <row r="25" spans="1:19" ht="18" x14ac:dyDescent="0.3">
      <c r="D25" s="11"/>
      <c r="E25" s="30"/>
      <c r="F25" s="31"/>
      <c r="G25" s="11"/>
      <c r="H25" s="11"/>
      <c r="I25" s="11"/>
      <c r="J25" s="11"/>
    </row>
    <row r="26" spans="1:19" ht="18" x14ac:dyDescent="0.3">
      <c r="D26" s="11"/>
      <c r="E26" s="30"/>
      <c r="F26" s="31"/>
      <c r="G26" s="11"/>
      <c r="H26" s="11"/>
      <c r="I26" s="11"/>
      <c r="J26" s="11"/>
    </row>
    <row r="27" spans="1:19" ht="18" x14ac:dyDescent="0.3">
      <c r="D27" s="11"/>
      <c r="E27" s="30"/>
      <c r="F27" s="31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7"/>
  <sheetViews>
    <sheetView zoomScale="60" zoomScaleNormal="60" workbookViewId="0">
      <selection activeCell="E16" sqref="E16"/>
    </sheetView>
  </sheetViews>
  <sheetFormatPr defaultRowHeight="14.4" x14ac:dyDescent="0.3"/>
  <cols>
    <col min="1" max="1" width="16.88671875" customWidth="1"/>
    <col min="2" max="2" width="10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4.88671875" customWidth="1"/>
    <col min="8" max="8" width="12.44140625" customWidth="1"/>
    <col min="9" max="9" width="11.33203125" customWidth="1"/>
    <col min="10" max="10" width="12.88671875" customWidth="1"/>
    <col min="11" max="11" width="20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8"/>
      <c r="B4" s="218"/>
      <c r="C4" s="589" t="s">
        <v>45</v>
      </c>
      <c r="D4" s="202"/>
      <c r="E4" s="237"/>
      <c r="F4" s="645"/>
      <c r="G4" s="647"/>
      <c r="H4" s="110" t="s">
        <v>26</v>
      </c>
      <c r="I4" s="110"/>
      <c r="J4" s="110"/>
      <c r="K4" s="284" t="s">
        <v>27</v>
      </c>
      <c r="L4" s="1070" t="s">
        <v>28</v>
      </c>
      <c r="M4" s="1068"/>
      <c r="N4" s="1068"/>
      <c r="O4" s="1068"/>
      <c r="P4" s="1067" t="s">
        <v>29</v>
      </c>
      <c r="Q4" s="1070"/>
      <c r="R4" s="1070"/>
      <c r="S4" s="1071"/>
    </row>
    <row r="5" spans="1:19" s="20" customFormat="1" ht="38.25" customHeight="1" thickBot="1" x14ac:dyDescent="0.35">
      <c r="A5" s="219" t="s">
        <v>0</v>
      </c>
      <c r="B5" s="219"/>
      <c r="C5" s="199" t="s">
        <v>46</v>
      </c>
      <c r="D5" s="138" t="s">
        <v>47</v>
      </c>
      <c r="E5" s="165" t="s">
        <v>44</v>
      </c>
      <c r="F5" s="199" t="s">
        <v>30</v>
      </c>
      <c r="G5" s="165" t="s">
        <v>43</v>
      </c>
      <c r="H5" s="117" t="s">
        <v>31</v>
      </c>
      <c r="I5" s="118" t="s">
        <v>32</v>
      </c>
      <c r="J5" s="279" t="s">
        <v>33</v>
      </c>
      <c r="K5" s="285" t="s">
        <v>34</v>
      </c>
      <c r="L5" s="117" t="s">
        <v>35</v>
      </c>
      <c r="M5" s="118" t="s">
        <v>36</v>
      </c>
      <c r="N5" s="118" t="s">
        <v>37</v>
      </c>
      <c r="O5" s="279" t="s">
        <v>38</v>
      </c>
      <c r="P5" s="355" t="s">
        <v>39</v>
      </c>
      <c r="Q5" s="118" t="s">
        <v>40</v>
      </c>
      <c r="R5" s="118" t="s">
        <v>41</v>
      </c>
      <c r="S5" s="120" t="s">
        <v>42</v>
      </c>
    </row>
    <row r="6" spans="1:19" s="20" customFormat="1" ht="39" customHeight="1" x14ac:dyDescent="0.3">
      <c r="A6" s="222" t="s">
        <v>6</v>
      </c>
      <c r="B6" s="141"/>
      <c r="C6" s="598">
        <v>137</v>
      </c>
      <c r="D6" s="322" t="s">
        <v>23</v>
      </c>
      <c r="E6" s="632" t="s">
        <v>102</v>
      </c>
      <c r="F6" s="720">
        <v>150</v>
      </c>
      <c r="G6" s="330"/>
      <c r="H6" s="71">
        <v>1.35</v>
      </c>
      <c r="I6" s="53">
        <v>0</v>
      </c>
      <c r="J6" s="72">
        <v>12.9</v>
      </c>
      <c r="K6" s="329">
        <v>57</v>
      </c>
      <c r="L6" s="71">
        <v>0.09</v>
      </c>
      <c r="M6" s="53">
        <v>57</v>
      </c>
      <c r="N6" s="53">
        <v>0.09</v>
      </c>
      <c r="O6" s="72">
        <v>0</v>
      </c>
      <c r="P6" s="385">
        <v>52.5</v>
      </c>
      <c r="Q6" s="53">
        <v>25.5</v>
      </c>
      <c r="R6" s="53">
        <v>16.5</v>
      </c>
      <c r="S6" s="327">
        <v>0.15</v>
      </c>
    </row>
    <row r="7" spans="1:19" s="20" customFormat="1" ht="39" customHeight="1" x14ac:dyDescent="0.3">
      <c r="A7" s="166"/>
      <c r="B7" s="139"/>
      <c r="C7" s="160">
        <v>67</v>
      </c>
      <c r="D7" s="308" t="s">
        <v>76</v>
      </c>
      <c r="E7" s="227" t="s">
        <v>110</v>
      </c>
      <c r="F7" s="251">
        <v>150</v>
      </c>
      <c r="G7" s="308"/>
      <c r="H7" s="23">
        <v>18.75</v>
      </c>
      <c r="I7" s="24">
        <v>19.5</v>
      </c>
      <c r="J7" s="25">
        <v>2.7</v>
      </c>
      <c r="K7" s="289">
        <v>261.45</v>
      </c>
      <c r="L7" s="23">
        <v>7.0000000000000007E-2</v>
      </c>
      <c r="M7" s="24">
        <v>0.61</v>
      </c>
      <c r="N7" s="24">
        <v>0.34</v>
      </c>
      <c r="O7" s="25">
        <v>2.25</v>
      </c>
      <c r="P7" s="419">
        <v>268.68</v>
      </c>
      <c r="Q7" s="24">
        <v>323.68</v>
      </c>
      <c r="R7" s="24">
        <v>23.86</v>
      </c>
      <c r="S7" s="69">
        <v>2.74</v>
      </c>
    </row>
    <row r="8" spans="1:19" s="20" customFormat="1" ht="39" customHeight="1" x14ac:dyDescent="0.3">
      <c r="A8" s="166"/>
      <c r="B8" s="139"/>
      <c r="C8" s="194">
        <v>100</v>
      </c>
      <c r="D8" s="373" t="s">
        <v>20</v>
      </c>
      <c r="E8" s="354" t="s">
        <v>116</v>
      </c>
      <c r="F8" s="294">
        <v>200</v>
      </c>
      <c r="G8" s="212"/>
      <c r="H8" s="21">
        <v>0.2</v>
      </c>
      <c r="I8" s="17">
        <v>0</v>
      </c>
      <c r="J8" s="22">
        <v>15.56</v>
      </c>
      <c r="K8" s="286">
        <v>63.2</v>
      </c>
      <c r="L8" s="356">
        <v>0</v>
      </c>
      <c r="M8" s="17">
        <v>1.2</v>
      </c>
      <c r="N8" s="17">
        <v>0</v>
      </c>
      <c r="O8" s="60">
        <v>0.06</v>
      </c>
      <c r="P8" s="21">
        <v>6.9</v>
      </c>
      <c r="Q8" s="17">
        <v>5.22</v>
      </c>
      <c r="R8" s="17">
        <v>5.24</v>
      </c>
      <c r="S8" s="60">
        <v>0.04</v>
      </c>
    </row>
    <row r="9" spans="1:19" s="20" customFormat="1" ht="39" customHeight="1" x14ac:dyDescent="0.3">
      <c r="A9" s="166"/>
      <c r="B9" s="139"/>
      <c r="C9" s="159">
        <v>121</v>
      </c>
      <c r="D9" s="362" t="s">
        <v>59</v>
      </c>
      <c r="E9" s="323" t="s">
        <v>59</v>
      </c>
      <c r="F9" s="295">
        <v>30</v>
      </c>
      <c r="G9" s="210"/>
      <c r="H9" s="21">
        <v>2.16</v>
      </c>
      <c r="I9" s="17">
        <v>0.81</v>
      </c>
      <c r="J9" s="22">
        <v>14.73</v>
      </c>
      <c r="K9" s="286">
        <v>75.66</v>
      </c>
      <c r="L9" s="21">
        <v>0.04</v>
      </c>
      <c r="M9" s="17">
        <v>0</v>
      </c>
      <c r="N9" s="17">
        <v>0</v>
      </c>
      <c r="O9" s="22">
        <v>0.51</v>
      </c>
      <c r="P9" s="356">
        <v>7.5</v>
      </c>
      <c r="Q9" s="17">
        <v>24.6</v>
      </c>
      <c r="R9" s="17">
        <v>9.9</v>
      </c>
      <c r="S9" s="60">
        <v>0.45</v>
      </c>
    </row>
    <row r="10" spans="1:19" s="20" customFormat="1" ht="39" customHeight="1" x14ac:dyDescent="0.3">
      <c r="A10" s="166"/>
      <c r="B10" s="139"/>
      <c r="C10" s="159">
        <v>120</v>
      </c>
      <c r="D10" s="225" t="s">
        <v>16</v>
      </c>
      <c r="E10" s="226" t="s">
        <v>55</v>
      </c>
      <c r="F10" s="252">
        <v>20</v>
      </c>
      <c r="G10" s="210"/>
      <c r="H10" s="21">
        <v>1.1399999999999999</v>
      </c>
      <c r="I10" s="17">
        <v>0.22</v>
      </c>
      <c r="J10" s="22">
        <v>7.44</v>
      </c>
      <c r="K10" s="287">
        <v>36.26</v>
      </c>
      <c r="L10" s="21">
        <v>0.02</v>
      </c>
      <c r="M10" s="17">
        <v>0.08</v>
      </c>
      <c r="N10" s="17">
        <v>0</v>
      </c>
      <c r="O10" s="22">
        <v>0.06</v>
      </c>
      <c r="P10" s="356">
        <v>6.8</v>
      </c>
      <c r="Q10" s="17">
        <v>24</v>
      </c>
      <c r="R10" s="17">
        <v>8.1999999999999993</v>
      </c>
      <c r="S10" s="60">
        <v>0.46</v>
      </c>
    </row>
    <row r="11" spans="1:19" s="20" customFormat="1" ht="39" customHeight="1" x14ac:dyDescent="0.3">
      <c r="A11" s="166"/>
      <c r="B11" s="139"/>
      <c r="C11" s="631"/>
      <c r="D11" s="373"/>
      <c r="E11" s="488" t="s">
        <v>24</v>
      </c>
      <c r="F11" s="721">
        <f>SUM(F6:F10)</f>
        <v>550</v>
      </c>
      <c r="G11" s="212"/>
      <c r="H11" s="536">
        <f t="shared" ref="H11:S11" si="0">SUM(H6:H10)</f>
        <v>23.6</v>
      </c>
      <c r="I11" s="38">
        <f t="shared" si="0"/>
        <v>20.529999999999998</v>
      </c>
      <c r="J11" s="539">
        <f t="shared" si="0"/>
        <v>53.33</v>
      </c>
      <c r="K11" s="542">
        <f t="shared" si="0"/>
        <v>493.56999999999994</v>
      </c>
      <c r="L11" s="536">
        <f t="shared" si="0"/>
        <v>0.22</v>
      </c>
      <c r="M11" s="38">
        <f t="shared" si="0"/>
        <v>58.89</v>
      </c>
      <c r="N11" s="38">
        <f t="shared" si="0"/>
        <v>0.43000000000000005</v>
      </c>
      <c r="O11" s="539">
        <f t="shared" si="0"/>
        <v>2.8800000000000003</v>
      </c>
      <c r="P11" s="544">
        <f t="shared" si="0"/>
        <v>342.38</v>
      </c>
      <c r="Q11" s="38">
        <f t="shared" si="0"/>
        <v>403.00000000000006</v>
      </c>
      <c r="R11" s="38">
        <f t="shared" si="0"/>
        <v>63.7</v>
      </c>
      <c r="S11" s="527">
        <f t="shared" si="0"/>
        <v>3.8400000000000003</v>
      </c>
    </row>
    <row r="12" spans="1:19" s="20" customFormat="1" ht="39" customHeight="1" thickBot="1" x14ac:dyDescent="0.35">
      <c r="A12" s="530"/>
      <c r="B12" s="607"/>
      <c r="C12" s="535"/>
      <c r="D12" s="627"/>
      <c r="E12" s="489" t="s">
        <v>25</v>
      </c>
      <c r="F12" s="908"/>
      <c r="G12" s="533"/>
      <c r="H12" s="537"/>
      <c r="I12" s="528"/>
      <c r="J12" s="540"/>
      <c r="K12" s="543">
        <f>K11/23.5</f>
        <v>21.002978723404251</v>
      </c>
      <c r="L12" s="537"/>
      <c r="M12" s="528"/>
      <c r="N12" s="528"/>
      <c r="O12" s="540"/>
      <c r="P12" s="545"/>
      <c r="Q12" s="528"/>
      <c r="R12" s="528"/>
      <c r="S12" s="529"/>
    </row>
    <row r="13" spans="1:19" s="20" customFormat="1" ht="39" customHeight="1" x14ac:dyDescent="0.3">
      <c r="A13" s="222" t="s">
        <v>7</v>
      </c>
      <c r="B13" s="660"/>
      <c r="C13" s="661">
        <v>135</v>
      </c>
      <c r="D13" s="654" t="s">
        <v>23</v>
      </c>
      <c r="E13" s="899" t="s">
        <v>64</v>
      </c>
      <c r="F13" s="909">
        <v>60</v>
      </c>
      <c r="G13" s="666"/>
      <c r="H13" s="574">
        <v>1.2</v>
      </c>
      <c r="I13" s="73">
        <v>5.4</v>
      </c>
      <c r="J13" s="655">
        <v>5.16</v>
      </c>
      <c r="K13" s="662">
        <v>73.2</v>
      </c>
      <c r="L13" s="574">
        <v>0.01</v>
      </c>
      <c r="M13" s="73">
        <v>4.2</v>
      </c>
      <c r="N13" s="73">
        <v>0.55000000000000004</v>
      </c>
      <c r="O13" s="655">
        <v>0</v>
      </c>
      <c r="P13" s="570">
        <v>24.6</v>
      </c>
      <c r="Q13" s="73">
        <v>40.200000000000003</v>
      </c>
      <c r="R13" s="73">
        <v>21</v>
      </c>
      <c r="S13" s="74">
        <v>4.2</v>
      </c>
    </row>
    <row r="14" spans="1:19" s="20" customFormat="1" ht="39" customHeight="1" x14ac:dyDescent="0.3">
      <c r="A14" s="166"/>
      <c r="B14" s="220"/>
      <c r="C14" s="251">
        <v>33</v>
      </c>
      <c r="D14" s="308" t="s">
        <v>9</v>
      </c>
      <c r="E14" s="900" t="s">
        <v>73</v>
      </c>
      <c r="F14" s="278">
        <v>200</v>
      </c>
      <c r="G14" s="224"/>
      <c r="H14" s="314">
        <v>6.4</v>
      </c>
      <c r="I14" s="135">
        <v>6.2</v>
      </c>
      <c r="J14" s="136">
        <v>12.2</v>
      </c>
      <c r="K14" s="316">
        <v>130.6</v>
      </c>
      <c r="L14" s="314">
        <v>0.08</v>
      </c>
      <c r="M14" s="135">
        <v>6.8</v>
      </c>
      <c r="N14" s="135">
        <v>0</v>
      </c>
      <c r="O14" s="136">
        <v>1</v>
      </c>
      <c r="P14" s="369">
        <v>36.799999999999997</v>
      </c>
      <c r="Q14" s="135">
        <v>76.2</v>
      </c>
      <c r="R14" s="135">
        <v>23.2</v>
      </c>
      <c r="S14" s="313">
        <v>0.8</v>
      </c>
    </row>
    <row r="15" spans="1:19" s="20" customFormat="1" ht="39" customHeight="1" x14ac:dyDescent="0.3">
      <c r="A15" s="168"/>
      <c r="B15" s="240" t="s">
        <v>98</v>
      </c>
      <c r="C15" s="280">
        <v>42</v>
      </c>
      <c r="D15" s="351" t="s">
        <v>10</v>
      </c>
      <c r="E15" s="901" t="s">
        <v>166</v>
      </c>
      <c r="F15" s="558">
        <v>90</v>
      </c>
      <c r="G15" s="238"/>
      <c r="H15" s="768">
        <v>18.7</v>
      </c>
      <c r="I15" s="765">
        <v>19.2</v>
      </c>
      <c r="J15" s="831">
        <v>7.5</v>
      </c>
      <c r="K15" s="629">
        <v>278.27999999999997</v>
      </c>
      <c r="L15" s="768">
        <v>7.0000000000000007E-2</v>
      </c>
      <c r="M15" s="765">
        <v>1.36</v>
      </c>
      <c r="N15" s="765">
        <v>0</v>
      </c>
      <c r="O15" s="831">
        <v>0.26</v>
      </c>
      <c r="P15" s="764">
        <v>25.02</v>
      </c>
      <c r="Q15" s="765">
        <v>174.5</v>
      </c>
      <c r="R15" s="765">
        <v>21.92</v>
      </c>
      <c r="S15" s="766">
        <v>2.04</v>
      </c>
    </row>
    <row r="16" spans="1:19" s="20" customFormat="1" ht="39" customHeight="1" x14ac:dyDescent="0.3">
      <c r="A16" s="168"/>
      <c r="B16" s="898" t="s">
        <v>100</v>
      </c>
      <c r="C16" s="274">
        <v>126</v>
      </c>
      <c r="D16" s="561" t="s">
        <v>10</v>
      </c>
      <c r="E16" s="911" t="s">
        <v>215</v>
      </c>
      <c r="F16" s="559">
        <v>90</v>
      </c>
      <c r="G16" s="248"/>
      <c r="H16" s="567">
        <v>16.649999999999999</v>
      </c>
      <c r="I16" s="83">
        <v>8.01</v>
      </c>
      <c r="J16" s="83">
        <v>4.8600000000000003</v>
      </c>
      <c r="K16" s="84">
        <v>168.75</v>
      </c>
      <c r="L16" s="567">
        <v>0.15</v>
      </c>
      <c r="M16" s="83">
        <v>2</v>
      </c>
      <c r="N16" s="83">
        <v>1.89</v>
      </c>
      <c r="O16" s="83">
        <v>1.1100000000000001</v>
      </c>
      <c r="P16" s="83">
        <v>41.45</v>
      </c>
      <c r="Q16" s="83">
        <v>314</v>
      </c>
      <c r="R16" s="83">
        <v>66.489999999999995</v>
      </c>
      <c r="S16" s="127">
        <v>5.3</v>
      </c>
    </row>
    <row r="17" spans="1:19" s="20" customFormat="1" ht="48" customHeight="1" x14ac:dyDescent="0.3">
      <c r="A17" s="168"/>
      <c r="B17" s="809" t="s">
        <v>98</v>
      </c>
      <c r="C17" s="280">
        <v>517</v>
      </c>
      <c r="D17" s="351" t="s">
        <v>78</v>
      </c>
      <c r="E17" s="747" t="s">
        <v>188</v>
      </c>
      <c r="F17" s="273">
        <v>150</v>
      </c>
      <c r="G17" s="238"/>
      <c r="H17" s="768">
        <v>3.01</v>
      </c>
      <c r="I17" s="765">
        <v>10.51</v>
      </c>
      <c r="J17" s="831">
        <v>20.88</v>
      </c>
      <c r="K17" s="629">
        <v>192</v>
      </c>
      <c r="L17" s="768">
        <v>0.13</v>
      </c>
      <c r="M17" s="765">
        <v>21.91</v>
      </c>
      <c r="N17" s="765">
        <v>0.01</v>
      </c>
      <c r="O17" s="831">
        <v>0.43</v>
      </c>
      <c r="P17" s="764">
        <v>23.55</v>
      </c>
      <c r="Q17" s="765">
        <v>78.73</v>
      </c>
      <c r="R17" s="765">
        <v>31.5</v>
      </c>
      <c r="S17" s="766">
        <v>1.32</v>
      </c>
    </row>
    <row r="18" spans="1:19" s="20" customFormat="1" ht="48" customHeight="1" x14ac:dyDescent="0.3">
      <c r="A18" s="168"/>
      <c r="B18" s="785" t="s">
        <v>100</v>
      </c>
      <c r="C18" s="786">
        <v>22</v>
      </c>
      <c r="D18" s="352" t="s">
        <v>78</v>
      </c>
      <c r="E18" s="480" t="s">
        <v>207</v>
      </c>
      <c r="F18" s="248">
        <v>150</v>
      </c>
      <c r="G18" s="281"/>
      <c r="H18" s="567">
        <v>2.4</v>
      </c>
      <c r="I18" s="83">
        <v>6.9</v>
      </c>
      <c r="J18" s="83">
        <v>14.1</v>
      </c>
      <c r="K18" s="916">
        <v>128.85</v>
      </c>
      <c r="L18" s="567">
        <v>0.09</v>
      </c>
      <c r="M18" s="83">
        <v>21.27</v>
      </c>
      <c r="N18" s="83">
        <v>0</v>
      </c>
      <c r="O18" s="127">
        <v>1.05</v>
      </c>
      <c r="P18" s="567">
        <v>47.32</v>
      </c>
      <c r="Q18" s="83">
        <v>66.88</v>
      </c>
      <c r="R18" s="83">
        <v>29.41</v>
      </c>
      <c r="S18" s="127">
        <v>1.08</v>
      </c>
    </row>
    <row r="19" spans="1:19" s="20" customFormat="1" ht="39" customHeight="1" x14ac:dyDescent="0.3">
      <c r="A19" s="168"/>
      <c r="B19" s="167"/>
      <c r="C19" s="251">
        <v>156</v>
      </c>
      <c r="D19" s="308" t="s">
        <v>20</v>
      </c>
      <c r="E19" s="900" t="s">
        <v>191</v>
      </c>
      <c r="F19" s="278">
        <v>200</v>
      </c>
      <c r="G19" s="224"/>
      <c r="H19" s="23">
        <v>0.26</v>
      </c>
      <c r="I19" s="24">
        <v>0.12</v>
      </c>
      <c r="J19" s="25">
        <v>16.22</v>
      </c>
      <c r="K19" s="289">
        <v>67.599999999999994</v>
      </c>
      <c r="L19" s="23">
        <v>0.02</v>
      </c>
      <c r="M19" s="24">
        <v>6.2</v>
      </c>
      <c r="N19" s="24">
        <v>0</v>
      </c>
      <c r="O19" s="25">
        <v>0.18</v>
      </c>
      <c r="P19" s="419">
        <v>10.78</v>
      </c>
      <c r="Q19" s="24">
        <v>6.72</v>
      </c>
      <c r="R19" s="24">
        <v>4.62</v>
      </c>
      <c r="S19" s="69">
        <v>0.34</v>
      </c>
    </row>
    <row r="20" spans="1:19" s="20" customFormat="1" ht="29.25" customHeight="1" x14ac:dyDescent="0.3">
      <c r="A20" s="168"/>
      <c r="B20" s="167"/>
      <c r="C20" s="663">
        <v>119</v>
      </c>
      <c r="D20" s="308" t="s">
        <v>15</v>
      </c>
      <c r="E20" s="902" t="s">
        <v>67</v>
      </c>
      <c r="F20" s="211">
        <v>30</v>
      </c>
      <c r="G20" s="224"/>
      <c r="H20" s="23">
        <v>2.13</v>
      </c>
      <c r="I20" s="24">
        <v>0.21</v>
      </c>
      <c r="J20" s="25">
        <v>13.26</v>
      </c>
      <c r="K20" s="417">
        <v>72</v>
      </c>
      <c r="L20" s="23">
        <v>0.03</v>
      </c>
      <c r="M20" s="24">
        <v>0</v>
      </c>
      <c r="N20" s="24">
        <v>0</v>
      </c>
      <c r="O20" s="25">
        <v>0.05</v>
      </c>
      <c r="P20" s="419">
        <v>11.1</v>
      </c>
      <c r="Q20" s="24">
        <v>65.400000000000006</v>
      </c>
      <c r="R20" s="24">
        <v>19.5</v>
      </c>
      <c r="S20" s="69">
        <v>0.84</v>
      </c>
    </row>
    <row r="21" spans="1:19" s="20" customFormat="1" ht="39" customHeight="1" x14ac:dyDescent="0.3">
      <c r="A21" s="168"/>
      <c r="B21" s="167"/>
      <c r="C21" s="251">
        <v>120</v>
      </c>
      <c r="D21" s="308" t="s">
        <v>16</v>
      </c>
      <c r="E21" s="902" t="s">
        <v>55</v>
      </c>
      <c r="F21" s="211">
        <v>20</v>
      </c>
      <c r="G21" s="224"/>
      <c r="H21" s="23">
        <v>1.1399999999999999</v>
      </c>
      <c r="I21" s="24">
        <v>0.22</v>
      </c>
      <c r="J21" s="25">
        <v>7.44</v>
      </c>
      <c r="K21" s="417">
        <v>36.26</v>
      </c>
      <c r="L21" s="23">
        <v>0.02</v>
      </c>
      <c r="M21" s="24">
        <v>0.08</v>
      </c>
      <c r="N21" s="24">
        <v>0</v>
      </c>
      <c r="O21" s="25">
        <v>0.06</v>
      </c>
      <c r="P21" s="419">
        <v>6.8</v>
      </c>
      <c r="Q21" s="24">
        <v>24</v>
      </c>
      <c r="R21" s="24">
        <v>8.1999999999999993</v>
      </c>
      <c r="S21" s="69">
        <v>0.46</v>
      </c>
    </row>
    <row r="22" spans="1:19" s="20" customFormat="1" ht="39" customHeight="1" x14ac:dyDescent="0.3">
      <c r="A22" s="168"/>
      <c r="B22" s="240" t="s">
        <v>98</v>
      </c>
      <c r="C22" s="880"/>
      <c r="D22" s="353"/>
      <c r="E22" s="903" t="s">
        <v>24</v>
      </c>
      <c r="F22" s="453">
        <f>F13+F14+F15+F17+F19+F20+F21</f>
        <v>750</v>
      </c>
      <c r="G22" s="453"/>
      <c r="H22" s="453">
        <f t="shared" ref="H22:S22" si="1">H13+H14+H15+H17+H19+H20+H21</f>
        <v>32.840000000000003</v>
      </c>
      <c r="I22" s="453">
        <f t="shared" si="1"/>
        <v>41.86</v>
      </c>
      <c r="J22" s="453">
        <f t="shared" si="1"/>
        <v>82.66</v>
      </c>
      <c r="K22" s="453">
        <f t="shared" si="1"/>
        <v>849.93999999999994</v>
      </c>
      <c r="L22" s="453">
        <f t="shared" si="1"/>
        <v>0.3600000000000001</v>
      </c>
      <c r="M22" s="453">
        <f t="shared" si="1"/>
        <v>40.549999999999997</v>
      </c>
      <c r="N22" s="453">
        <f t="shared" si="1"/>
        <v>0.56000000000000005</v>
      </c>
      <c r="O22" s="453">
        <f t="shared" si="1"/>
        <v>1.98</v>
      </c>
      <c r="P22" s="453">
        <f t="shared" si="1"/>
        <v>138.65</v>
      </c>
      <c r="Q22" s="453">
        <f t="shared" si="1"/>
        <v>465.75</v>
      </c>
      <c r="R22" s="453">
        <f t="shared" si="1"/>
        <v>129.94</v>
      </c>
      <c r="S22" s="453">
        <f t="shared" si="1"/>
        <v>10</v>
      </c>
    </row>
    <row r="23" spans="1:19" s="20" customFormat="1" ht="39" customHeight="1" x14ac:dyDescent="0.3">
      <c r="A23" s="168"/>
      <c r="B23" s="850" t="s">
        <v>100</v>
      </c>
      <c r="C23" s="881"/>
      <c r="D23" s="630"/>
      <c r="E23" s="904" t="s">
        <v>24</v>
      </c>
      <c r="F23" s="451">
        <f>F13+F14+F16+F18+F19+F20+F21</f>
        <v>750</v>
      </c>
      <c r="G23" s="451"/>
      <c r="H23" s="451">
        <f t="shared" ref="H23:S23" si="2">H13+H14+H16+H18+H19+H20+H21</f>
        <v>30.18</v>
      </c>
      <c r="I23" s="451">
        <f t="shared" si="2"/>
        <v>27.06</v>
      </c>
      <c r="J23" s="451">
        <f t="shared" si="2"/>
        <v>73.239999999999995</v>
      </c>
      <c r="K23" s="451">
        <f t="shared" si="2"/>
        <v>677.26</v>
      </c>
      <c r="L23" s="451">
        <f t="shared" si="2"/>
        <v>0.4</v>
      </c>
      <c r="M23" s="451">
        <f t="shared" si="2"/>
        <v>40.549999999999997</v>
      </c>
      <c r="N23" s="451">
        <f t="shared" si="2"/>
        <v>2.44</v>
      </c>
      <c r="O23" s="451">
        <f t="shared" si="2"/>
        <v>3.45</v>
      </c>
      <c r="P23" s="451">
        <f t="shared" si="2"/>
        <v>178.85</v>
      </c>
      <c r="Q23" s="451">
        <f t="shared" si="2"/>
        <v>593.4</v>
      </c>
      <c r="R23" s="451">
        <f t="shared" si="2"/>
        <v>172.42</v>
      </c>
      <c r="S23" s="451">
        <f t="shared" si="2"/>
        <v>13.020000000000001</v>
      </c>
    </row>
    <row r="24" spans="1:19" s="20" customFormat="1" ht="39" customHeight="1" x14ac:dyDescent="0.3">
      <c r="A24" s="168"/>
      <c r="B24" s="833" t="s">
        <v>98</v>
      </c>
      <c r="C24" s="882"/>
      <c r="D24" s="628"/>
      <c r="E24" s="905" t="s">
        <v>25</v>
      </c>
      <c r="F24" s="453"/>
      <c r="G24" s="907"/>
      <c r="H24" s="879"/>
      <c r="I24" s="870"/>
      <c r="J24" s="872"/>
      <c r="K24" s="801">
        <f>K22/23.5</f>
        <v>36.167659574468082</v>
      </c>
      <c r="L24" s="879"/>
      <c r="M24" s="870"/>
      <c r="N24" s="870"/>
      <c r="O24" s="872"/>
      <c r="P24" s="869"/>
      <c r="Q24" s="870"/>
      <c r="R24" s="870"/>
      <c r="S24" s="871"/>
    </row>
    <row r="25" spans="1:19" s="20" customFormat="1" ht="39" customHeight="1" thickBot="1" x14ac:dyDescent="0.35">
      <c r="A25" s="390"/>
      <c r="B25" s="836" t="s">
        <v>100</v>
      </c>
      <c r="C25" s="883"/>
      <c r="D25" s="348"/>
      <c r="E25" s="906" t="s">
        <v>25</v>
      </c>
      <c r="F25" s="910"/>
      <c r="G25" s="837"/>
      <c r="H25" s="796"/>
      <c r="I25" s="737"/>
      <c r="J25" s="795"/>
      <c r="K25" s="739">
        <f>K23/23.5</f>
        <v>28.819574468085104</v>
      </c>
      <c r="L25" s="796"/>
      <c r="M25" s="737"/>
      <c r="N25" s="737"/>
      <c r="O25" s="795"/>
      <c r="P25" s="736"/>
      <c r="Q25" s="737"/>
      <c r="R25" s="737"/>
      <c r="S25" s="738"/>
    </row>
    <row r="26" spans="1:19" x14ac:dyDescent="0.3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19" ht="18" x14ac:dyDescent="0.3">
      <c r="D27" s="11"/>
      <c r="E27" s="30"/>
      <c r="F27" s="31"/>
      <c r="G27" s="11"/>
      <c r="H27" s="11"/>
      <c r="I27" s="11"/>
      <c r="J27" s="11"/>
    </row>
    <row r="28" spans="1:19" ht="18" x14ac:dyDescent="0.3">
      <c r="D28" s="11"/>
      <c r="E28" s="30"/>
      <c r="F28" s="31"/>
      <c r="G28" s="11"/>
      <c r="H28" s="11"/>
      <c r="I28" s="11"/>
      <c r="J28" s="11"/>
    </row>
    <row r="29" spans="1:19" ht="18" x14ac:dyDescent="0.3">
      <c r="D29" s="11"/>
      <c r="E29" s="30"/>
      <c r="F29" s="31"/>
      <c r="G29" s="11"/>
      <c r="H29" s="11"/>
      <c r="I29" s="11"/>
      <c r="J29" s="11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70" zoomScaleNormal="70" workbookViewId="0">
      <selection activeCell="E17" sqref="E17"/>
    </sheetView>
  </sheetViews>
  <sheetFormatPr defaultRowHeight="14.4" x14ac:dyDescent="0.3"/>
  <cols>
    <col min="1" max="1" width="16.88671875" customWidth="1"/>
    <col min="2" max="2" width="10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4.88671875" customWidth="1"/>
    <col min="8" max="8" width="12.44140625" customWidth="1"/>
    <col min="9" max="9" width="11.33203125" customWidth="1"/>
    <col min="10" max="10" width="12.88671875" customWidth="1"/>
    <col min="11" max="11" width="20" customWidth="1"/>
    <col min="12" max="12" width="11.33203125" customWidth="1"/>
  </cols>
  <sheetData>
    <row r="2" spans="1:23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24</v>
      </c>
      <c r="H2" s="6"/>
      <c r="K2" s="8"/>
      <c r="L2" s="7"/>
      <c r="M2" s="1"/>
      <c r="N2" s="2"/>
    </row>
    <row r="3" spans="1:23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3" s="20" customFormat="1" ht="21.75" customHeight="1" x14ac:dyDescent="0.3">
      <c r="A4" s="218"/>
      <c r="B4" s="218"/>
      <c r="C4" s="645" t="s">
        <v>45</v>
      </c>
      <c r="D4" s="202"/>
      <c r="E4" s="237"/>
      <c r="F4" s="645"/>
      <c r="G4" s="647"/>
      <c r="H4" s="383" t="s">
        <v>26</v>
      </c>
      <c r="I4" s="110"/>
      <c r="J4" s="384"/>
      <c r="K4" s="502" t="s">
        <v>27</v>
      </c>
      <c r="L4" s="1067" t="s">
        <v>28</v>
      </c>
      <c r="M4" s="1068"/>
      <c r="N4" s="1068"/>
      <c r="O4" s="1069"/>
      <c r="P4" s="1067" t="s">
        <v>29</v>
      </c>
      <c r="Q4" s="1070"/>
      <c r="R4" s="1070"/>
      <c r="S4" s="1071"/>
    </row>
    <row r="5" spans="1:23" s="20" customFormat="1" ht="38.25" customHeight="1" thickBot="1" x14ac:dyDescent="0.35">
      <c r="A5" s="219" t="s">
        <v>0</v>
      </c>
      <c r="B5" s="219"/>
      <c r="C5" s="199" t="s">
        <v>46</v>
      </c>
      <c r="D5" s="138" t="s">
        <v>47</v>
      </c>
      <c r="E5" s="165" t="s">
        <v>44</v>
      </c>
      <c r="F5" s="199" t="s">
        <v>30</v>
      </c>
      <c r="G5" s="165" t="s">
        <v>43</v>
      </c>
      <c r="H5" s="918" t="s">
        <v>31</v>
      </c>
      <c r="I5" s="695" t="s">
        <v>32</v>
      </c>
      <c r="J5" s="696" t="s">
        <v>33</v>
      </c>
      <c r="K5" s="503" t="s">
        <v>34</v>
      </c>
      <c r="L5" s="918" t="s">
        <v>35</v>
      </c>
      <c r="M5" s="695" t="s">
        <v>36</v>
      </c>
      <c r="N5" s="695" t="s">
        <v>37</v>
      </c>
      <c r="O5" s="696" t="s">
        <v>38</v>
      </c>
      <c r="P5" s="918" t="s">
        <v>39</v>
      </c>
      <c r="Q5" s="695" t="s">
        <v>40</v>
      </c>
      <c r="R5" s="695" t="s">
        <v>41</v>
      </c>
      <c r="S5" s="696" t="s">
        <v>42</v>
      </c>
    </row>
    <row r="6" spans="1:23" s="20" customFormat="1" ht="39" customHeight="1" x14ac:dyDescent="0.3">
      <c r="A6" s="222" t="s">
        <v>6</v>
      </c>
      <c r="B6" s="686"/>
      <c r="C6" s="954">
        <v>13</v>
      </c>
      <c r="D6" s="955" t="s">
        <v>23</v>
      </c>
      <c r="E6" s="956" t="s">
        <v>72</v>
      </c>
      <c r="F6" s="661">
        <v>60</v>
      </c>
      <c r="G6" s="997"/>
      <c r="H6" s="998">
        <v>1.2</v>
      </c>
      <c r="I6" s="999">
        <v>4.26</v>
      </c>
      <c r="J6" s="1000">
        <v>6.18</v>
      </c>
      <c r="K6" s="957">
        <v>67.92</v>
      </c>
      <c r="L6" s="998">
        <v>0.03</v>
      </c>
      <c r="M6" s="999">
        <v>7.44</v>
      </c>
      <c r="N6" s="999">
        <v>0</v>
      </c>
      <c r="O6" s="1001">
        <v>2.23</v>
      </c>
      <c r="P6" s="998">
        <v>24.87</v>
      </c>
      <c r="Q6" s="999">
        <v>42.98</v>
      </c>
      <c r="R6" s="999">
        <v>26.03</v>
      </c>
      <c r="S6" s="1000">
        <v>0.76</v>
      </c>
    </row>
    <row r="7" spans="1:23" s="20" customFormat="1" ht="39" customHeight="1" x14ac:dyDescent="0.3">
      <c r="A7" s="166"/>
      <c r="B7" s="241"/>
      <c r="C7" s="160">
        <v>89</v>
      </c>
      <c r="D7" s="308" t="s">
        <v>10</v>
      </c>
      <c r="E7" s="617" t="s">
        <v>168</v>
      </c>
      <c r="F7" s="846">
        <v>90</v>
      </c>
      <c r="G7" s="251"/>
      <c r="H7" s="958">
        <v>16.920000000000002</v>
      </c>
      <c r="I7" s="959">
        <v>6.39</v>
      </c>
      <c r="J7" s="960">
        <v>3.42</v>
      </c>
      <c r="K7" s="961">
        <v>138.78</v>
      </c>
      <c r="L7" s="958">
        <v>0.05</v>
      </c>
      <c r="M7" s="959">
        <v>1.01</v>
      </c>
      <c r="N7" s="959">
        <v>0</v>
      </c>
      <c r="O7" s="1002">
        <v>0.34</v>
      </c>
      <c r="P7" s="958">
        <v>17.03</v>
      </c>
      <c r="Q7" s="959">
        <v>127.11</v>
      </c>
      <c r="R7" s="959">
        <v>23.09</v>
      </c>
      <c r="S7" s="960">
        <v>1.3</v>
      </c>
    </row>
    <row r="8" spans="1:23" s="20" customFormat="1" ht="39" customHeight="1" x14ac:dyDescent="0.3">
      <c r="A8" s="166"/>
      <c r="B8" s="140"/>
      <c r="C8" s="160">
        <v>65</v>
      </c>
      <c r="D8" s="308" t="s">
        <v>57</v>
      </c>
      <c r="E8" s="617" t="s">
        <v>63</v>
      </c>
      <c r="F8" s="846">
        <v>150</v>
      </c>
      <c r="G8" s="853"/>
      <c r="H8" s="958">
        <v>6.45</v>
      </c>
      <c r="I8" s="959">
        <v>4.05</v>
      </c>
      <c r="J8" s="960">
        <v>40.200000000000003</v>
      </c>
      <c r="K8" s="961">
        <v>223.65</v>
      </c>
      <c r="L8" s="958">
        <v>0.08</v>
      </c>
      <c r="M8" s="959">
        <v>0</v>
      </c>
      <c r="N8" s="959">
        <v>0</v>
      </c>
      <c r="O8" s="1002">
        <v>2.0699999999999998</v>
      </c>
      <c r="P8" s="958">
        <v>13.05</v>
      </c>
      <c r="Q8" s="959">
        <v>58.34</v>
      </c>
      <c r="R8" s="959">
        <v>22.53</v>
      </c>
      <c r="S8" s="960">
        <v>1.25</v>
      </c>
    </row>
    <row r="9" spans="1:23" s="20" customFormat="1" ht="39" customHeight="1" x14ac:dyDescent="0.3">
      <c r="A9" s="166"/>
      <c r="B9" s="140"/>
      <c r="C9" s="160">
        <v>117</v>
      </c>
      <c r="D9" s="308" t="s">
        <v>77</v>
      </c>
      <c r="E9" s="466" t="s">
        <v>88</v>
      </c>
      <c r="F9" s="297">
        <v>200</v>
      </c>
      <c r="G9" s="251"/>
      <c r="H9" s="419">
        <v>0.4</v>
      </c>
      <c r="I9" s="24">
        <v>0.2</v>
      </c>
      <c r="J9" s="69">
        <v>19.8</v>
      </c>
      <c r="K9" s="418">
        <v>47.6</v>
      </c>
      <c r="L9" s="419">
        <v>0</v>
      </c>
      <c r="M9" s="24">
        <v>1.3</v>
      </c>
      <c r="N9" s="24">
        <v>0</v>
      </c>
      <c r="O9" s="25">
        <v>0</v>
      </c>
      <c r="P9" s="419">
        <v>15.64</v>
      </c>
      <c r="Q9" s="24">
        <v>8.8000000000000007</v>
      </c>
      <c r="R9" s="24">
        <v>4.72</v>
      </c>
      <c r="S9" s="69">
        <v>0.8</v>
      </c>
    </row>
    <row r="10" spans="1:23" s="20" customFormat="1" ht="39" customHeight="1" x14ac:dyDescent="0.3">
      <c r="A10" s="166"/>
      <c r="B10" s="140"/>
      <c r="C10" s="641">
        <v>119</v>
      </c>
      <c r="D10" s="308" t="s">
        <v>15</v>
      </c>
      <c r="E10" s="310" t="s">
        <v>67</v>
      </c>
      <c r="F10" s="251">
        <v>30</v>
      </c>
      <c r="G10" s="839"/>
      <c r="H10" s="419">
        <v>2.13</v>
      </c>
      <c r="I10" s="24">
        <v>0.21</v>
      </c>
      <c r="J10" s="69">
        <v>13.26</v>
      </c>
      <c r="K10" s="848">
        <v>72</v>
      </c>
      <c r="L10" s="419">
        <v>0.03</v>
      </c>
      <c r="M10" s="24">
        <v>0</v>
      </c>
      <c r="N10" s="24">
        <v>0</v>
      </c>
      <c r="O10" s="25">
        <v>0.05</v>
      </c>
      <c r="P10" s="419">
        <v>11.1</v>
      </c>
      <c r="Q10" s="24">
        <v>65.400000000000006</v>
      </c>
      <c r="R10" s="24">
        <v>19.5</v>
      </c>
      <c r="S10" s="69">
        <v>0.84</v>
      </c>
    </row>
    <row r="11" spans="1:23" s="20" customFormat="1" ht="39" customHeight="1" x14ac:dyDescent="0.3">
      <c r="A11" s="166"/>
      <c r="B11" s="140"/>
      <c r="C11" s="160">
        <v>120</v>
      </c>
      <c r="D11" s="308" t="s">
        <v>16</v>
      </c>
      <c r="E11" s="310" t="s">
        <v>22</v>
      </c>
      <c r="F11" s="251">
        <v>20</v>
      </c>
      <c r="G11" s="839"/>
      <c r="H11" s="419">
        <v>1.1399999999999999</v>
      </c>
      <c r="I11" s="24">
        <v>0.22</v>
      </c>
      <c r="J11" s="69">
        <v>7.44</v>
      </c>
      <c r="K11" s="848">
        <v>36.26</v>
      </c>
      <c r="L11" s="419">
        <v>0.02</v>
      </c>
      <c r="M11" s="24">
        <v>0.08</v>
      </c>
      <c r="N11" s="24">
        <v>0</v>
      </c>
      <c r="O11" s="25">
        <v>0.06</v>
      </c>
      <c r="P11" s="419">
        <v>6.8</v>
      </c>
      <c r="Q11" s="24">
        <v>24</v>
      </c>
      <c r="R11" s="24">
        <v>8.1999999999999993</v>
      </c>
      <c r="S11" s="69">
        <v>0.46</v>
      </c>
    </row>
    <row r="12" spans="1:23" s="20" customFormat="1" ht="39" customHeight="1" x14ac:dyDescent="0.3">
      <c r="A12" s="166"/>
      <c r="B12" s="241"/>
      <c r="C12" s="962"/>
      <c r="D12" s="963"/>
      <c r="E12" s="488" t="s">
        <v>24</v>
      </c>
      <c r="F12" s="251">
        <f t="shared" ref="F12:S12" si="0">F6+F7+F8+F9+F10+F11</f>
        <v>550</v>
      </c>
      <c r="G12" s="251">
        <f t="shared" si="0"/>
        <v>0</v>
      </c>
      <c r="H12" s="304">
        <f t="shared" si="0"/>
        <v>28.24</v>
      </c>
      <c r="I12" s="46">
        <f t="shared" si="0"/>
        <v>15.33</v>
      </c>
      <c r="J12" s="104">
        <f t="shared" si="0"/>
        <v>90.300000000000011</v>
      </c>
      <c r="K12" s="964">
        <f t="shared" si="0"/>
        <v>586.21</v>
      </c>
      <c r="L12" s="304">
        <f t="shared" si="0"/>
        <v>0.21</v>
      </c>
      <c r="M12" s="46">
        <f t="shared" si="0"/>
        <v>9.8300000000000018</v>
      </c>
      <c r="N12" s="46">
        <f t="shared" si="0"/>
        <v>0</v>
      </c>
      <c r="O12" s="406">
        <f t="shared" si="0"/>
        <v>4.7499999999999991</v>
      </c>
      <c r="P12" s="304">
        <f t="shared" si="0"/>
        <v>88.49</v>
      </c>
      <c r="Q12" s="46">
        <f t="shared" si="0"/>
        <v>326.63</v>
      </c>
      <c r="R12" s="46">
        <f t="shared" si="0"/>
        <v>104.07000000000001</v>
      </c>
      <c r="S12" s="104">
        <f t="shared" si="0"/>
        <v>5.41</v>
      </c>
    </row>
    <row r="13" spans="1:23" s="20" customFormat="1" ht="39" customHeight="1" thickBot="1" x14ac:dyDescent="0.35">
      <c r="A13" s="530"/>
      <c r="B13" s="241"/>
      <c r="C13" s="962"/>
      <c r="D13" s="209"/>
      <c r="E13" s="489" t="s">
        <v>25</v>
      </c>
      <c r="F13" s="298"/>
      <c r="G13" s="298"/>
      <c r="H13" s="364"/>
      <c r="I13" s="230"/>
      <c r="J13" s="231"/>
      <c r="K13" s="526">
        <f>K12/23.5</f>
        <v>24.945106382978725</v>
      </c>
      <c r="L13" s="364"/>
      <c r="M13" s="230"/>
      <c r="N13" s="230"/>
      <c r="O13" s="328"/>
      <c r="P13" s="364"/>
      <c r="Q13" s="230"/>
      <c r="R13" s="230"/>
      <c r="S13" s="231"/>
    </row>
    <row r="14" spans="1:23" s="20" customFormat="1" ht="39" customHeight="1" x14ac:dyDescent="0.3">
      <c r="A14" s="222" t="s">
        <v>7</v>
      </c>
      <c r="B14" s="141"/>
      <c r="C14" s="476">
        <v>172</v>
      </c>
      <c r="D14" s="656" t="s">
        <v>8</v>
      </c>
      <c r="E14" s="370" t="s">
        <v>197</v>
      </c>
      <c r="F14" s="720">
        <v>60</v>
      </c>
      <c r="G14" s="416"/>
      <c r="H14" s="385">
        <v>1.86</v>
      </c>
      <c r="I14" s="53">
        <v>0.12</v>
      </c>
      <c r="J14" s="327">
        <v>4.26</v>
      </c>
      <c r="K14" s="506">
        <v>24.6</v>
      </c>
      <c r="L14" s="385">
        <v>0.06</v>
      </c>
      <c r="M14" s="53">
        <v>6</v>
      </c>
      <c r="N14" s="53">
        <v>0.18</v>
      </c>
      <c r="O14" s="327">
        <v>0</v>
      </c>
      <c r="P14" s="385">
        <v>9.6</v>
      </c>
      <c r="Q14" s="53">
        <v>31.8</v>
      </c>
      <c r="R14" s="53">
        <v>12.6</v>
      </c>
      <c r="S14" s="327">
        <v>0.42</v>
      </c>
    </row>
    <row r="15" spans="1:23" s="20" customFormat="1" ht="39" customHeight="1" x14ac:dyDescent="0.3">
      <c r="A15" s="166"/>
      <c r="B15" s="139"/>
      <c r="C15" s="161">
        <v>170</v>
      </c>
      <c r="D15" s="373" t="s">
        <v>9</v>
      </c>
      <c r="E15" s="487" t="s">
        <v>192</v>
      </c>
      <c r="F15" s="430">
        <v>200</v>
      </c>
      <c r="G15" s="212"/>
      <c r="H15" s="357">
        <v>7.24</v>
      </c>
      <c r="I15" s="13">
        <v>8.9</v>
      </c>
      <c r="J15" s="65">
        <v>11.36</v>
      </c>
      <c r="K15" s="161">
        <v>155.80000000000001</v>
      </c>
      <c r="L15" s="357">
        <v>0.04</v>
      </c>
      <c r="M15" s="13">
        <v>4.76</v>
      </c>
      <c r="N15" s="13">
        <v>1.9</v>
      </c>
      <c r="O15" s="65">
        <v>1.48</v>
      </c>
      <c r="P15" s="357">
        <v>46.24</v>
      </c>
      <c r="Q15" s="13">
        <v>108.46</v>
      </c>
      <c r="R15" s="13">
        <v>26.42</v>
      </c>
      <c r="S15" s="65">
        <v>1.68</v>
      </c>
    </row>
    <row r="16" spans="1:23" s="20" customFormat="1" ht="39" customHeight="1" x14ac:dyDescent="0.3">
      <c r="A16" s="168"/>
      <c r="B16" s="241"/>
      <c r="C16" s="381">
        <v>148</v>
      </c>
      <c r="D16" s="308" t="s">
        <v>10</v>
      </c>
      <c r="E16" s="481" t="s">
        <v>169</v>
      </c>
      <c r="F16" s="431">
        <v>90</v>
      </c>
      <c r="G16" s="211"/>
      <c r="H16" s="356">
        <v>19.71</v>
      </c>
      <c r="I16" s="17">
        <v>15.75</v>
      </c>
      <c r="J16" s="60">
        <v>6.21</v>
      </c>
      <c r="K16" s="381">
        <v>245.34</v>
      </c>
      <c r="L16" s="356">
        <v>0.03</v>
      </c>
      <c r="M16" s="17">
        <v>2.4</v>
      </c>
      <c r="N16" s="17">
        <v>0</v>
      </c>
      <c r="O16" s="60">
        <v>2.9</v>
      </c>
      <c r="P16" s="356">
        <v>27.88</v>
      </c>
      <c r="Q16" s="17">
        <v>104.45</v>
      </c>
      <c r="R16" s="17">
        <v>17.88</v>
      </c>
      <c r="S16" s="60">
        <v>0.49</v>
      </c>
      <c r="T16" s="48"/>
      <c r="U16" s="48"/>
      <c r="V16" s="48"/>
      <c r="W16" s="48"/>
    </row>
    <row r="17" spans="1:23" s="20" customFormat="1" ht="39" customHeight="1" x14ac:dyDescent="0.3">
      <c r="A17" s="168"/>
      <c r="B17" s="241"/>
      <c r="C17" s="160">
        <v>227</v>
      </c>
      <c r="D17" s="308" t="s">
        <v>78</v>
      </c>
      <c r="E17" s="481" t="s">
        <v>219</v>
      </c>
      <c r="F17" s="431">
        <v>150</v>
      </c>
      <c r="G17" s="211"/>
      <c r="H17" s="369">
        <v>4.3499999999999996</v>
      </c>
      <c r="I17" s="135">
        <v>3.9</v>
      </c>
      <c r="J17" s="313">
        <v>20.399999999999999</v>
      </c>
      <c r="K17" s="641">
        <v>134.25</v>
      </c>
      <c r="L17" s="369">
        <v>0.12</v>
      </c>
      <c r="M17" s="135">
        <v>0</v>
      </c>
      <c r="N17" s="135">
        <v>0</v>
      </c>
      <c r="O17" s="313">
        <v>1.47</v>
      </c>
      <c r="P17" s="369">
        <v>7.92</v>
      </c>
      <c r="Q17" s="135">
        <v>109.87</v>
      </c>
      <c r="R17" s="135">
        <v>73.540000000000006</v>
      </c>
      <c r="S17" s="313">
        <v>2.46</v>
      </c>
      <c r="T17" s="48"/>
      <c r="U17" s="48"/>
      <c r="V17" s="48"/>
      <c r="W17" s="48"/>
    </row>
    <row r="18" spans="1:23" s="20" customFormat="1" ht="42.75" customHeight="1" x14ac:dyDescent="0.3">
      <c r="A18" s="168"/>
      <c r="B18" s="334"/>
      <c r="C18" s="201">
        <v>216</v>
      </c>
      <c r="D18" s="225" t="s">
        <v>20</v>
      </c>
      <c r="E18" s="363" t="s">
        <v>177</v>
      </c>
      <c r="F18" s="293">
        <v>200</v>
      </c>
      <c r="G18" s="225"/>
      <c r="H18" s="356">
        <v>0.26</v>
      </c>
      <c r="I18" s="17">
        <v>0</v>
      </c>
      <c r="J18" s="60">
        <v>15.46</v>
      </c>
      <c r="K18" s="382">
        <v>62</v>
      </c>
      <c r="L18" s="419">
        <v>0</v>
      </c>
      <c r="M18" s="24">
        <v>4.4000000000000004</v>
      </c>
      <c r="N18" s="24">
        <v>0</v>
      </c>
      <c r="O18" s="69">
        <v>0.32</v>
      </c>
      <c r="P18" s="419">
        <v>0.4</v>
      </c>
      <c r="Q18" s="24">
        <v>0</v>
      </c>
      <c r="R18" s="24">
        <v>0</v>
      </c>
      <c r="S18" s="69">
        <v>0.04</v>
      </c>
    </row>
    <row r="19" spans="1:23" s="20" customFormat="1" ht="34.5" customHeight="1" x14ac:dyDescent="0.3">
      <c r="A19" s="168"/>
      <c r="B19" s="334"/>
      <c r="C19" s="161">
        <v>119</v>
      </c>
      <c r="D19" s="225" t="s">
        <v>15</v>
      </c>
      <c r="E19" s="269" t="s">
        <v>67</v>
      </c>
      <c r="F19" s="252">
        <v>45</v>
      </c>
      <c r="G19" s="210"/>
      <c r="H19" s="356">
        <v>3.19</v>
      </c>
      <c r="I19" s="17">
        <v>0.31</v>
      </c>
      <c r="J19" s="60">
        <v>19.89</v>
      </c>
      <c r="K19" s="381">
        <v>108</v>
      </c>
      <c r="L19" s="356">
        <v>0.05</v>
      </c>
      <c r="M19" s="17">
        <v>0</v>
      </c>
      <c r="N19" s="17">
        <v>0</v>
      </c>
      <c r="O19" s="60">
        <v>0.08</v>
      </c>
      <c r="P19" s="356">
        <v>16.649999999999999</v>
      </c>
      <c r="Q19" s="17">
        <v>98.1</v>
      </c>
      <c r="R19" s="17">
        <v>29.25</v>
      </c>
      <c r="S19" s="299">
        <v>1.26</v>
      </c>
    </row>
    <row r="20" spans="1:23" s="20" customFormat="1" ht="39" customHeight="1" x14ac:dyDescent="0.3">
      <c r="A20" s="168"/>
      <c r="B20" s="334"/>
      <c r="C20" s="201">
        <v>120</v>
      </c>
      <c r="D20" s="225" t="s">
        <v>16</v>
      </c>
      <c r="E20" s="269" t="s">
        <v>55</v>
      </c>
      <c r="F20" s="252">
        <v>25</v>
      </c>
      <c r="G20" s="210"/>
      <c r="H20" s="356">
        <v>1.42</v>
      </c>
      <c r="I20" s="17">
        <v>0.27</v>
      </c>
      <c r="J20" s="60">
        <v>9.3000000000000007</v>
      </c>
      <c r="K20" s="381">
        <v>45.32</v>
      </c>
      <c r="L20" s="356">
        <v>0.02</v>
      </c>
      <c r="M20" s="17">
        <v>0.1</v>
      </c>
      <c r="N20" s="17">
        <v>0</v>
      </c>
      <c r="O20" s="60">
        <v>7.0000000000000007E-2</v>
      </c>
      <c r="P20" s="356">
        <v>8.5</v>
      </c>
      <c r="Q20" s="17">
        <v>30</v>
      </c>
      <c r="R20" s="17">
        <v>10.25</v>
      </c>
      <c r="S20" s="299">
        <v>0.56999999999999995</v>
      </c>
    </row>
    <row r="21" spans="1:23" s="48" customFormat="1" ht="39" customHeight="1" x14ac:dyDescent="0.3">
      <c r="A21" s="167"/>
      <c r="B21" s="241"/>
      <c r="C21" s="642"/>
      <c r="D21" s="331"/>
      <c r="E21" s="488" t="s">
        <v>24</v>
      </c>
      <c r="F21" s="633">
        <f>SUM(F14:F20)</f>
        <v>770</v>
      </c>
      <c r="G21" s="408"/>
      <c r="H21" s="304">
        <f t="shared" ref="H21:S21" si="1">SUM(H14:H20)</f>
        <v>38.03</v>
      </c>
      <c r="I21" s="46">
        <f t="shared" si="1"/>
        <v>29.249999999999996</v>
      </c>
      <c r="J21" s="104">
        <f t="shared" si="1"/>
        <v>86.88</v>
      </c>
      <c r="K21" s="633">
        <f>SUM(K14:K20)</f>
        <v>775.31000000000006</v>
      </c>
      <c r="L21" s="304">
        <f t="shared" si="1"/>
        <v>0.32</v>
      </c>
      <c r="M21" s="46">
        <f t="shared" si="1"/>
        <v>17.660000000000004</v>
      </c>
      <c r="N21" s="46">
        <f t="shared" si="1"/>
        <v>2.08</v>
      </c>
      <c r="O21" s="104">
        <f t="shared" si="1"/>
        <v>6.32</v>
      </c>
      <c r="P21" s="304">
        <f t="shared" si="1"/>
        <v>117.19</v>
      </c>
      <c r="Q21" s="46">
        <f t="shared" si="1"/>
        <v>482.67999999999995</v>
      </c>
      <c r="R21" s="46">
        <f t="shared" si="1"/>
        <v>169.94</v>
      </c>
      <c r="S21" s="104">
        <f t="shared" si="1"/>
        <v>6.92</v>
      </c>
    </row>
    <row r="22" spans="1:23" s="48" customFormat="1" ht="39" customHeight="1" thickBot="1" x14ac:dyDescent="0.35">
      <c r="A22" s="223"/>
      <c r="B22" s="366"/>
      <c r="C22" s="388"/>
      <c r="D22" s="209"/>
      <c r="E22" s="489" t="s">
        <v>25</v>
      </c>
      <c r="F22" s="325"/>
      <c r="G22" s="209"/>
      <c r="H22" s="634"/>
      <c r="I22" s="635"/>
      <c r="J22" s="636"/>
      <c r="K22" s="683">
        <f>K21/23.5</f>
        <v>32.991914893617022</v>
      </c>
      <c r="L22" s="634"/>
      <c r="M22" s="635"/>
      <c r="N22" s="635"/>
      <c r="O22" s="636"/>
      <c r="P22" s="634"/>
      <c r="Q22" s="635"/>
      <c r="R22" s="635"/>
      <c r="S22" s="636"/>
    </row>
    <row r="23" spans="1:23" x14ac:dyDescent="0.3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3" ht="18" x14ac:dyDescent="0.3">
      <c r="D24" s="11"/>
      <c r="E24" s="30"/>
      <c r="F24" s="31"/>
      <c r="G24" s="11"/>
      <c r="H24" s="11"/>
      <c r="I24" s="11"/>
      <c r="J24" s="11"/>
    </row>
    <row r="25" spans="1:23" ht="18" x14ac:dyDescent="0.3">
      <c r="D25" s="11"/>
      <c r="E25" s="30"/>
      <c r="F25" s="31"/>
      <c r="G25" s="11"/>
      <c r="H25" s="11"/>
      <c r="I25" s="11"/>
      <c r="J25" s="11"/>
    </row>
    <row r="26" spans="1:23" ht="18" x14ac:dyDescent="0.3">
      <c r="D26" s="11"/>
      <c r="E26" s="30"/>
      <c r="F26" s="31"/>
      <c r="G26" s="11"/>
      <c r="H26" s="11"/>
      <c r="I26" s="11"/>
      <c r="J26" s="11"/>
    </row>
    <row r="27" spans="1:23" ht="18" x14ac:dyDescent="0.3">
      <c r="D27" s="11"/>
      <c r="E27" s="30"/>
      <c r="F27" s="31"/>
      <c r="G27" s="11"/>
      <c r="H27" s="11"/>
      <c r="I27" s="11"/>
      <c r="J27" s="11"/>
    </row>
    <row r="28" spans="1:23" x14ac:dyDescent="0.3">
      <c r="D28" s="11"/>
      <c r="E28" s="11"/>
      <c r="F28" s="11"/>
      <c r="G28" s="11"/>
      <c r="H28" s="11"/>
      <c r="I28" s="11"/>
      <c r="J28" s="11"/>
    </row>
    <row r="29" spans="1:23" x14ac:dyDescent="0.3">
      <c r="D29" s="11"/>
      <c r="E29" s="11"/>
      <c r="F29" s="11"/>
      <c r="G29" s="11"/>
      <c r="H29" s="11"/>
      <c r="I29" s="11"/>
      <c r="J29" s="11"/>
    </row>
    <row r="30" spans="1:23" x14ac:dyDescent="0.3">
      <c r="D30" s="11"/>
      <c r="E30" s="11"/>
      <c r="F30" s="11"/>
      <c r="G30" s="11"/>
      <c r="H30" s="11"/>
      <c r="I30" s="11"/>
      <c r="J30" s="11"/>
    </row>
    <row r="31" spans="1:23" x14ac:dyDescent="0.3">
      <c r="D31" s="11"/>
      <c r="E31" s="11"/>
      <c r="F31" s="11"/>
      <c r="G31" s="11"/>
      <c r="H31" s="11"/>
      <c r="I31" s="11"/>
      <c r="J31" s="11"/>
    </row>
    <row r="32" spans="1:23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5"/>
  <sheetViews>
    <sheetView zoomScale="60" zoomScaleNormal="60" workbookViewId="0">
      <selection activeCell="D13" sqref="D13"/>
    </sheetView>
  </sheetViews>
  <sheetFormatPr defaultRowHeight="14.4" x14ac:dyDescent="0.3"/>
  <cols>
    <col min="1" max="1" width="19.6640625" customWidth="1"/>
    <col min="2" max="2" width="16.109375" style="5" customWidth="1"/>
    <col min="3" max="3" width="19" customWidth="1"/>
    <col min="4" max="4" width="54.33203125" customWidth="1"/>
    <col min="5" max="5" width="13.8867187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</cols>
  <sheetData>
    <row r="2" spans="1:19" ht="22.8" x14ac:dyDescent="0.4">
      <c r="A2" s="6" t="s">
        <v>1</v>
      </c>
      <c r="B2" s="7"/>
      <c r="C2" s="6" t="s">
        <v>3</v>
      </c>
      <c r="D2" s="6"/>
      <c r="E2" s="8" t="s">
        <v>2</v>
      </c>
      <c r="F2" s="181">
        <v>3</v>
      </c>
      <c r="G2" s="6"/>
      <c r="J2" s="8"/>
      <c r="K2" s="7"/>
      <c r="L2" s="1"/>
      <c r="M2" s="2"/>
    </row>
    <row r="3" spans="1:19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9" s="20" customFormat="1" ht="21.75" customHeight="1" x14ac:dyDescent="0.3">
      <c r="A4" s="218"/>
      <c r="B4" s="164" t="s">
        <v>45</v>
      </c>
      <c r="C4" s="162"/>
      <c r="D4" s="237"/>
      <c r="E4" s="157"/>
      <c r="F4" s="164"/>
      <c r="G4" s="110" t="s">
        <v>26</v>
      </c>
      <c r="H4" s="110"/>
      <c r="I4" s="110"/>
      <c r="J4" s="284" t="s">
        <v>27</v>
      </c>
      <c r="K4" s="1067" t="s">
        <v>28</v>
      </c>
      <c r="L4" s="1068"/>
      <c r="M4" s="1068"/>
      <c r="N4" s="1069"/>
      <c r="O4" s="1070" t="s">
        <v>29</v>
      </c>
      <c r="P4" s="1070"/>
      <c r="Q4" s="1070"/>
      <c r="R4" s="1071"/>
    </row>
    <row r="5" spans="1:19" s="20" customFormat="1" ht="28.5" customHeight="1" thickBot="1" x14ac:dyDescent="0.35">
      <c r="A5" s="219" t="s">
        <v>0</v>
      </c>
      <c r="B5" s="165" t="s">
        <v>46</v>
      </c>
      <c r="C5" s="531" t="s">
        <v>47</v>
      </c>
      <c r="D5" s="165" t="s">
        <v>44</v>
      </c>
      <c r="E5" s="158" t="s">
        <v>30</v>
      </c>
      <c r="F5" s="165" t="s">
        <v>43</v>
      </c>
      <c r="G5" s="117" t="s">
        <v>31</v>
      </c>
      <c r="H5" s="118" t="s">
        <v>32</v>
      </c>
      <c r="I5" s="279" t="s">
        <v>33</v>
      </c>
      <c r="J5" s="285" t="s">
        <v>34</v>
      </c>
      <c r="K5" s="355" t="s">
        <v>35</v>
      </c>
      <c r="L5" s="118" t="s">
        <v>36</v>
      </c>
      <c r="M5" s="118" t="s">
        <v>37</v>
      </c>
      <c r="N5" s="120" t="s">
        <v>38</v>
      </c>
      <c r="O5" s="117" t="s">
        <v>39</v>
      </c>
      <c r="P5" s="118" t="s">
        <v>40</v>
      </c>
      <c r="Q5" s="118" t="s">
        <v>41</v>
      </c>
      <c r="R5" s="120" t="s">
        <v>42</v>
      </c>
    </row>
    <row r="6" spans="1:19" s="20" customFormat="1" ht="37.5" customHeight="1" x14ac:dyDescent="0.3">
      <c r="A6" s="222" t="s">
        <v>6</v>
      </c>
      <c r="B6" s="215">
        <v>25</v>
      </c>
      <c r="C6" s="370" t="s">
        <v>23</v>
      </c>
      <c r="D6" s="577" t="s">
        <v>58</v>
      </c>
      <c r="E6" s="579">
        <v>150</v>
      </c>
      <c r="F6" s="215"/>
      <c r="G6" s="55">
        <v>0.6</v>
      </c>
      <c r="H6" s="56">
        <v>0.45</v>
      </c>
      <c r="I6" s="64">
        <v>12.3</v>
      </c>
      <c r="J6" s="288">
        <v>54.9</v>
      </c>
      <c r="K6" s="403">
        <v>0.03</v>
      </c>
      <c r="L6" s="56">
        <v>7.5</v>
      </c>
      <c r="M6" s="56">
        <v>0.01</v>
      </c>
      <c r="N6" s="57">
        <v>0</v>
      </c>
      <c r="O6" s="55">
        <v>28.5</v>
      </c>
      <c r="P6" s="56">
        <v>24</v>
      </c>
      <c r="Q6" s="56">
        <v>18</v>
      </c>
      <c r="R6" s="57">
        <v>3.45</v>
      </c>
    </row>
    <row r="7" spans="1:19" s="20" customFormat="1" ht="37.5" customHeight="1" x14ac:dyDescent="0.3">
      <c r="A7" s="166"/>
      <c r="B7" s="211">
        <v>230</v>
      </c>
      <c r="C7" s="309" t="s">
        <v>137</v>
      </c>
      <c r="D7" s="236" t="s">
        <v>186</v>
      </c>
      <c r="E7" s="211">
        <v>150</v>
      </c>
      <c r="F7" s="308"/>
      <c r="G7" s="23">
        <v>24.4</v>
      </c>
      <c r="H7" s="24">
        <v>10.3</v>
      </c>
      <c r="I7" s="25">
        <v>36.08</v>
      </c>
      <c r="J7" s="289">
        <v>336</v>
      </c>
      <c r="K7" s="419">
        <v>0.06</v>
      </c>
      <c r="L7" s="24">
        <v>3.83</v>
      </c>
      <c r="M7" s="24">
        <v>4.4999999999999998E-2</v>
      </c>
      <c r="N7" s="69">
        <v>1.1299999999999999</v>
      </c>
      <c r="O7" s="23">
        <v>177.75</v>
      </c>
      <c r="P7" s="24">
        <v>242.2</v>
      </c>
      <c r="Q7" s="24">
        <v>28.9</v>
      </c>
      <c r="R7" s="69">
        <v>0.98</v>
      </c>
      <c r="S7" s="48"/>
    </row>
    <row r="8" spans="1:19" s="20" customFormat="1" ht="37.5" customHeight="1" x14ac:dyDescent="0.3">
      <c r="A8" s="166"/>
      <c r="B8" s="210">
        <v>114</v>
      </c>
      <c r="C8" s="261" t="s">
        <v>53</v>
      </c>
      <c r="D8" s="323" t="s">
        <v>60</v>
      </c>
      <c r="E8" s="580">
        <v>200</v>
      </c>
      <c r="F8" s="210"/>
      <c r="G8" s="21">
        <v>0.2</v>
      </c>
      <c r="H8" s="17">
        <v>0</v>
      </c>
      <c r="I8" s="22">
        <v>11</v>
      </c>
      <c r="J8" s="286">
        <v>44.8</v>
      </c>
      <c r="K8" s="356">
        <v>0</v>
      </c>
      <c r="L8" s="17">
        <v>0.08</v>
      </c>
      <c r="M8" s="17">
        <v>0</v>
      </c>
      <c r="N8" s="60">
        <v>0</v>
      </c>
      <c r="O8" s="21">
        <v>13.56</v>
      </c>
      <c r="P8" s="17">
        <v>7.66</v>
      </c>
      <c r="Q8" s="17">
        <v>4.08</v>
      </c>
      <c r="R8" s="60">
        <v>0.8</v>
      </c>
    </row>
    <row r="9" spans="1:19" s="20" customFormat="1" ht="37.5" customHeight="1" x14ac:dyDescent="0.3">
      <c r="A9" s="166"/>
      <c r="B9" s="213">
        <v>121</v>
      </c>
      <c r="C9" s="261" t="s">
        <v>15</v>
      </c>
      <c r="D9" s="323" t="s">
        <v>59</v>
      </c>
      <c r="E9" s="534">
        <v>30</v>
      </c>
      <c r="F9" s="210"/>
      <c r="G9" s="21">
        <v>2.16</v>
      </c>
      <c r="H9" s="17">
        <v>0.81</v>
      </c>
      <c r="I9" s="22">
        <v>14.73</v>
      </c>
      <c r="J9" s="286">
        <v>75.66</v>
      </c>
      <c r="K9" s="356">
        <v>0.04</v>
      </c>
      <c r="L9" s="17">
        <v>0</v>
      </c>
      <c r="M9" s="17">
        <v>0</v>
      </c>
      <c r="N9" s="60">
        <v>0.51</v>
      </c>
      <c r="O9" s="21">
        <v>7.5</v>
      </c>
      <c r="P9" s="17">
        <v>24.6</v>
      </c>
      <c r="Q9" s="17">
        <v>9.9</v>
      </c>
      <c r="R9" s="60">
        <v>0.45</v>
      </c>
    </row>
    <row r="10" spans="1:19" s="20" customFormat="1" ht="37.5" customHeight="1" x14ac:dyDescent="0.3">
      <c r="A10" s="166"/>
      <c r="B10" s="210">
        <v>120</v>
      </c>
      <c r="C10" s="261" t="s">
        <v>16</v>
      </c>
      <c r="D10" s="226" t="s">
        <v>55</v>
      </c>
      <c r="E10" s="201">
        <v>20</v>
      </c>
      <c r="F10" s="210"/>
      <c r="G10" s="21">
        <v>1.1399999999999999</v>
      </c>
      <c r="H10" s="17">
        <v>0.22</v>
      </c>
      <c r="I10" s="22">
        <v>7.44</v>
      </c>
      <c r="J10" s="287">
        <v>36.26</v>
      </c>
      <c r="K10" s="356">
        <v>0.02</v>
      </c>
      <c r="L10" s="17">
        <v>0.08</v>
      </c>
      <c r="M10" s="17">
        <v>0</v>
      </c>
      <c r="N10" s="60">
        <v>0.06</v>
      </c>
      <c r="O10" s="21">
        <v>6.8</v>
      </c>
      <c r="P10" s="17">
        <v>24</v>
      </c>
      <c r="Q10" s="17">
        <v>8.1999999999999993</v>
      </c>
      <c r="R10" s="60">
        <v>0.46</v>
      </c>
    </row>
    <row r="11" spans="1:19" s="20" customFormat="1" ht="37.5" customHeight="1" x14ac:dyDescent="0.3">
      <c r="A11" s="166"/>
      <c r="B11" s="210"/>
      <c r="C11" s="261"/>
      <c r="D11" s="488" t="s">
        <v>24</v>
      </c>
      <c r="E11" s="498">
        <f>SUM(E6:E10)</f>
        <v>550</v>
      </c>
      <c r="F11" s="210"/>
      <c r="G11" s="21">
        <f t="shared" ref="G11:R11" si="0">SUM(G6:G10)</f>
        <v>28.5</v>
      </c>
      <c r="H11" s="17">
        <f t="shared" si="0"/>
        <v>11.780000000000001</v>
      </c>
      <c r="I11" s="22">
        <f t="shared" si="0"/>
        <v>81.55</v>
      </c>
      <c r="J11" s="586">
        <f t="shared" si="0"/>
        <v>547.62</v>
      </c>
      <c r="K11" s="356">
        <f t="shared" si="0"/>
        <v>0.15</v>
      </c>
      <c r="L11" s="17">
        <f t="shared" si="0"/>
        <v>11.49</v>
      </c>
      <c r="M11" s="17">
        <f t="shared" si="0"/>
        <v>5.5E-2</v>
      </c>
      <c r="N11" s="60">
        <f t="shared" si="0"/>
        <v>1.7</v>
      </c>
      <c r="O11" s="21">
        <f t="shared" si="0"/>
        <v>234.11</v>
      </c>
      <c r="P11" s="17">
        <f t="shared" si="0"/>
        <v>322.46000000000004</v>
      </c>
      <c r="Q11" s="17">
        <f t="shared" si="0"/>
        <v>69.08</v>
      </c>
      <c r="R11" s="60">
        <f t="shared" si="0"/>
        <v>6.14</v>
      </c>
    </row>
    <row r="12" spans="1:19" s="20" customFormat="1" ht="37.5" customHeight="1" thickBot="1" x14ac:dyDescent="0.35">
      <c r="A12" s="530"/>
      <c r="B12" s="576"/>
      <c r="C12" s="575"/>
      <c r="D12" s="578" t="s">
        <v>25</v>
      </c>
      <c r="E12" s="581"/>
      <c r="F12" s="520"/>
      <c r="G12" s="583"/>
      <c r="H12" s="124"/>
      <c r="I12" s="584"/>
      <c r="J12" s="585">
        <f>J11/23.5</f>
        <v>23.302978723404255</v>
      </c>
      <c r="K12" s="587"/>
      <c r="L12" s="124"/>
      <c r="M12" s="124"/>
      <c r="N12" s="125"/>
      <c r="O12" s="583"/>
      <c r="P12" s="124"/>
      <c r="Q12" s="124"/>
      <c r="R12" s="125"/>
    </row>
    <row r="13" spans="1:19" s="20" customFormat="1" ht="37.5" customHeight="1" x14ac:dyDescent="0.3">
      <c r="A13" s="222" t="s">
        <v>7</v>
      </c>
      <c r="B13" s="215">
        <v>137</v>
      </c>
      <c r="C13" s="370" t="s">
        <v>8</v>
      </c>
      <c r="D13" s="577" t="s">
        <v>102</v>
      </c>
      <c r="E13" s="582">
        <v>150</v>
      </c>
      <c r="F13" s="416"/>
      <c r="G13" s="403">
        <v>1.35</v>
      </c>
      <c r="H13" s="56">
        <v>0</v>
      </c>
      <c r="I13" s="57">
        <v>12.9</v>
      </c>
      <c r="J13" s="381">
        <v>57</v>
      </c>
      <c r="K13" s="403">
        <v>0.09</v>
      </c>
      <c r="L13" s="56">
        <v>57</v>
      </c>
      <c r="M13" s="56">
        <v>0.09</v>
      </c>
      <c r="N13" s="57">
        <v>0</v>
      </c>
      <c r="O13" s="55">
        <v>52.5</v>
      </c>
      <c r="P13" s="56">
        <v>25.5</v>
      </c>
      <c r="Q13" s="56">
        <v>16.5</v>
      </c>
      <c r="R13" s="57">
        <v>0.15</v>
      </c>
    </row>
    <row r="14" spans="1:19" s="20" customFormat="1" ht="37.5" customHeight="1" x14ac:dyDescent="0.3">
      <c r="A14" s="166"/>
      <c r="B14" s="210">
        <v>33</v>
      </c>
      <c r="C14" s="261" t="s">
        <v>9</v>
      </c>
      <c r="D14" s="323" t="s">
        <v>73</v>
      </c>
      <c r="E14" s="534">
        <v>200</v>
      </c>
      <c r="F14" s="225"/>
      <c r="G14" s="357">
        <v>6.4</v>
      </c>
      <c r="H14" s="13">
        <v>6.2</v>
      </c>
      <c r="I14" s="65">
        <v>12.2</v>
      </c>
      <c r="J14" s="161">
        <v>130.6</v>
      </c>
      <c r="K14" s="357">
        <v>0.08</v>
      </c>
      <c r="L14" s="13">
        <v>6.8</v>
      </c>
      <c r="M14" s="13">
        <v>0</v>
      </c>
      <c r="N14" s="65">
        <v>1</v>
      </c>
      <c r="O14" s="129">
        <v>36.799999999999997</v>
      </c>
      <c r="P14" s="13">
        <v>76.2</v>
      </c>
      <c r="Q14" s="13">
        <v>23.2</v>
      </c>
      <c r="R14" s="65">
        <v>0.8</v>
      </c>
    </row>
    <row r="15" spans="1:19" s="20" customFormat="1" ht="37.5" customHeight="1" x14ac:dyDescent="0.3">
      <c r="A15" s="168"/>
      <c r="B15" s="210">
        <v>80</v>
      </c>
      <c r="C15" s="261" t="s">
        <v>10</v>
      </c>
      <c r="D15" s="323" t="s">
        <v>62</v>
      </c>
      <c r="E15" s="534">
        <v>90</v>
      </c>
      <c r="F15" s="225"/>
      <c r="G15" s="356">
        <v>14.85</v>
      </c>
      <c r="H15" s="17">
        <v>13.32</v>
      </c>
      <c r="I15" s="60">
        <v>5.94</v>
      </c>
      <c r="J15" s="382">
        <v>202.68</v>
      </c>
      <c r="K15" s="356">
        <v>0.06</v>
      </c>
      <c r="L15" s="17">
        <v>3.83</v>
      </c>
      <c r="M15" s="17">
        <v>8.9999999999999993E-3</v>
      </c>
      <c r="N15" s="60">
        <v>0.69</v>
      </c>
      <c r="O15" s="21">
        <v>20.58</v>
      </c>
      <c r="P15" s="17">
        <v>74.39</v>
      </c>
      <c r="Q15" s="17">
        <v>22.98</v>
      </c>
      <c r="R15" s="60">
        <v>0.95</v>
      </c>
    </row>
    <row r="16" spans="1:19" s="20" customFormat="1" ht="37.5" customHeight="1" x14ac:dyDescent="0.3">
      <c r="A16" s="168"/>
      <c r="B16" s="210">
        <v>65</v>
      </c>
      <c r="C16" s="261" t="s">
        <v>57</v>
      </c>
      <c r="D16" s="323" t="s">
        <v>63</v>
      </c>
      <c r="E16" s="534">
        <v>150</v>
      </c>
      <c r="F16" s="225"/>
      <c r="G16" s="357">
        <v>6.45</v>
      </c>
      <c r="H16" s="13">
        <v>4.05</v>
      </c>
      <c r="I16" s="65">
        <v>40.200000000000003</v>
      </c>
      <c r="J16" s="161">
        <v>223.65</v>
      </c>
      <c r="K16" s="357">
        <v>0.08</v>
      </c>
      <c r="L16" s="13">
        <v>0</v>
      </c>
      <c r="M16" s="13">
        <v>0</v>
      </c>
      <c r="N16" s="65">
        <v>2.0699999999999998</v>
      </c>
      <c r="O16" s="129">
        <v>13.05</v>
      </c>
      <c r="P16" s="13">
        <v>58.34</v>
      </c>
      <c r="Q16" s="13">
        <v>22.53</v>
      </c>
      <c r="R16" s="65">
        <v>1.25</v>
      </c>
    </row>
    <row r="17" spans="1:18" s="20" customFormat="1" ht="37.5" customHeight="1" x14ac:dyDescent="0.3">
      <c r="A17" s="168"/>
      <c r="B17" s="210">
        <v>95</v>
      </c>
      <c r="C17" s="261" t="s">
        <v>20</v>
      </c>
      <c r="D17" s="323" t="s">
        <v>217</v>
      </c>
      <c r="E17" s="534">
        <v>200</v>
      </c>
      <c r="F17" s="225"/>
      <c r="G17" s="356">
        <v>0</v>
      </c>
      <c r="H17" s="17">
        <v>0</v>
      </c>
      <c r="I17" s="60">
        <v>19.8</v>
      </c>
      <c r="J17" s="381">
        <v>81.599999999999994</v>
      </c>
      <c r="K17" s="356">
        <v>0.16</v>
      </c>
      <c r="L17" s="17">
        <v>9.18</v>
      </c>
      <c r="M17" s="17">
        <v>0.16</v>
      </c>
      <c r="N17" s="60">
        <v>0.8</v>
      </c>
      <c r="O17" s="21">
        <v>0.78</v>
      </c>
      <c r="P17" s="17">
        <v>0</v>
      </c>
      <c r="Q17" s="17">
        <v>0</v>
      </c>
      <c r="R17" s="60">
        <v>0</v>
      </c>
    </row>
    <row r="18" spans="1:18" s="20" customFormat="1" ht="37.5" customHeight="1" x14ac:dyDescent="0.3">
      <c r="A18" s="168"/>
      <c r="B18" s="213">
        <v>119</v>
      </c>
      <c r="C18" s="261" t="s">
        <v>15</v>
      </c>
      <c r="D18" s="226" t="s">
        <v>67</v>
      </c>
      <c r="E18" s="211">
        <v>30</v>
      </c>
      <c r="F18" s="211"/>
      <c r="G18" s="23">
        <v>2.13</v>
      </c>
      <c r="H18" s="24">
        <v>0.21</v>
      </c>
      <c r="I18" s="25">
        <v>13.26</v>
      </c>
      <c r="J18" s="1018">
        <v>72</v>
      </c>
      <c r="K18" s="419">
        <v>0.03</v>
      </c>
      <c r="L18" s="24">
        <v>0</v>
      </c>
      <c r="M18" s="24">
        <v>0</v>
      </c>
      <c r="N18" s="69">
        <v>0.05</v>
      </c>
      <c r="O18" s="23">
        <v>11.1</v>
      </c>
      <c r="P18" s="24">
        <v>65.400000000000006</v>
      </c>
      <c r="Q18" s="24">
        <v>19.5</v>
      </c>
      <c r="R18" s="69">
        <v>0.84</v>
      </c>
    </row>
    <row r="19" spans="1:18" s="20" customFormat="1" ht="37.5" customHeight="1" x14ac:dyDescent="0.3">
      <c r="A19" s="168"/>
      <c r="B19" s="210">
        <v>120</v>
      </c>
      <c r="C19" s="261" t="s">
        <v>16</v>
      </c>
      <c r="D19" s="226" t="s">
        <v>55</v>
      </c>
      <c r="E19" s="211">
        <v>20</v>
      </c>
      <c r="F19" s="211"/>
      <c r="G19" s="23">
        <v>1.1399999999999999</v>
      </c>
      <c r="H19" s="24">
        <v>0.22</v>
      </c>
      <c r="I19" s="25">
        <v>7.44</v>
      </c>
      <c r="J19" s="1018">
        <v>36.26</v>
      </c>
      <c r="K19" s="419">
        <v>0.02</v>
      </c>
      <c r="L19" s="24">
        <v>0.08</v>
      </c>
      <c r="M19" s="24">
        <v>0</v>
      </c>
      <c r="N19" s="69">
        <v>0.06</v>
      </c>
      <c r="O19" s="23">
        <v>6.8</v>
      </c>
      <c r="P19" s="24">
        <v>24</v>
      </c>
      <c r="Q19" s="24">
        <v>8.1999999999999993</v>
      </c>
      <c r="R19" s="69">
        <v>0.46</v>
      </c>
    </row>
    <row r="20" spans="1:18" s="20" customFormat="1" ht="37.5" customHeight="1" x14ac:dyDescent="0.3">
      <c r="A20" s="168"/>
      <c r="B20" s="332"/>
      <c r="C20" s="379"/>
      <c r="D20" s="488" t="s">
        <v>24</v>
      </c>
      <c r="E20" s="400">
        <f>SUM(E13:E19)</f>
        <v>840</v>
      </c>
      <c r="F20" s="225"/>
      <c r="G20" s="300">
        <f>SUM(G13:G19)</f>
        <v>32.32</v>
      </c>
      <c r="H20" s="15">
        <f t="shared" ref="H20:R20" si="1">SUM(H13:H19)</f>
        <v>24</v>
      </c>
      <c r="I20" s="66">
        <f t="shared" si="1"/>
        <v>111.74000000000001</v>
      </c>
      <c r="J20" s="522">
        <f>SUM(J13:J19)</f>
        <v>803.79</v>
      </c>
      <c r="K20" s="305">
        <f t="shared" si="1"/>
        <v>0.52</v>
      </c>
      <c r="L20" s="16">
        <f t="shared" si="1"/>
        <v>76.89</v>
      </c>
      <c r="M20" s="16">
        <f t="shared" si="1"/>
        <v>0.25900000000000001</v>
      </c>
      <c r="N20" s="121">
        <f t="shared" si="1"/>
        <v>4.669999999999999</v>
      </c>
      <c r="O20" s="1019">
        <f t="shared" si="1"/>
        <v>141.61000000000001</v>
      </c>
      <c r="P20" s="16">
        <f t="shared" si="1"/>
        <v>323.83000000000004</v>
      </c>
      <c r="Q20" s="16">
        <f t="shared" si="1"/>
        <v>112.91000000000001</v>
      </c>
      <c r="R20" s="121">
        <f t="shared" si="1"/>
        <v>4.45</v>
      </c>
    </row>
    <row r="21" spans="1:18" s="20" customFormat="1" ht="37.5" customHeight="1" thickBot="1" x14ac:dyDescent="0.35">
      <c r="A21" s="390"/>
      <c r="B21" s="516"/>
      <c r="C21" s="492"/>
      <c r="D21" s="489" t="s">
        <v>25</v>
      </c>
      <c r="E21" s="492"/>
      <c r="F21" s="458"/>
      <c r="G21" s="462"/>
      <c r="H21" s="62"/>
      <c r="I21" s="63"/>
      <c r="J21" s="509">
        <f>J20/23.5</f>
        <v>34.203829787234042</v>
      </c>
      <c r="K21" s="462"/>
      <c r="L21" s="62"/>
      <c r="M21" s="62"/>
      <c r="N21" s="63"/>
      <c r="O21" s="456"/>
      <c r="P21" s="62"/>
      <c r="Q21" s="62"/>
      <c r="R21" s="63"/>
    </row>
    <row r="22" spans="1:18" x14ac:dyDescent="0.3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18" ht="18" x14ac:dyDescent="0.3">
      <c r="C23" s="11"/>
      <c r="D23" s="30"/>
      <c r="E23" s="31"/>
      <c r="F23" s="11"/>
      <c r="G23" s="9"/>
      <c r="H23" s="11"/>
      <c r="I23" s="11"/>
    </row>
    <row r="24" spans="1:18" ht="18" x14ac:dyDescent="0.3">
      <c r="C24" s="11"/>
      <c r="D24" s="30"/>
      <c r="E24" s="31"/>
      <c r="F24" s="11"/>
      <c r="G24" s="11"/>
      <c r="H24" s="11"/>
      <c r="I24" s="11"/>
    </row>
    <row r="25" spans="1:18" ht="18" x14ac:dyDescent="0.3">
      <c r="C25" s="11"/>
      <c r="D25" s="30"/>
      <c r="E25" s="31"/>
      <c r="F25" s="11"/>
      <c r="G25" s="11"/>
      <c r="H25" s="11"/>
      <c r="I25" s="11"/>
    </row>
    <row r="26" spans="1:18" ht="18" x14ac:dyDescent="0.3">
      <c r="C26" s="11"/>
      <c r="D26" s="30"/>
      <c r="E26" s="31"/>
      <c r="F26" s="11"/>
      <c r="G26" s="11"/>
      <c r="H26" s="11"/>
      <c r="I26" s="11"/>
    </row>
    <row r="27" spans="1:18" ht="18" x14ac:dyDescent="0.3">
      <c r="C27" s="11"/>
      <c r="D27" s="30"/>
      <c r="E27" s="31"/>
      <c r="F27" s="11"/>
      <c r="G27" s="11"/>
      <c r="H27" s="11"/>
      <c r="I27" s="11"/>
    </row>
    <row r="28" spans="1:18" ht="18" x14ac:dyDescent="0.3">
      <c r="C28" s="11"/>
      <c r="D28" s="30"/>
      <c r="E28" s="31"/>
      <c r="F28" s="11"/>
      <c r="G28" s="11"/>
      <c r="H28" s="11"/>
      <c r="I28" s="11"/>
    </row>
    <row r="29" spans="1:18" x14ac:dyDescent="0.3">
      <c r="C29" s="11"/>
      <c r="D29" s="11"/>
      <c r="E29" s="11"/>
      <c r="F29" s="11"/>
      <c r="G29" s="11"/>
      <c r="H29" s="11"/>
      <c r="I29" s="11"/>
    </row>
    <row r="30" spans="1:18" x14ac:dyDescent="0.3">
      <c r="C30" s="11"/>
      <c r="D30" s="11"/>
      <c r="E30" s="11"/>
      <c r="F30" s="11"/>
      <c r="G30" s="11"/>
      <c r="H30" s="11"/>
      <c r="I30" s="11"/>
    </row>
    <row r="31" spans="1:18" x14ac:dyDescent="0.3">
      <c r="C31" s="11"/>
      <c r="D31" s="11"/>
      <c r="E31" s="11"/>
      <c r="F31" s="11"/>
      <c r="G31" s="11"/>
      <c r="H31" s="11"/>
      <c r="I31" s="11"/>
    </row>
    <row r="32" spans="1:18" x14ac:dyDescent="0.3">
      <c r="C32" s="11"/>
      <c r="D32" s="11"/>
      <c r="E32" s="11"/>
      <c r="F32" s="11"/>
      <c r="G32" s="11"/>
      <c r="H32" s="11"/>
      <c r="I32" s="11"/>
    </row>
    <row r="33" spans="3:9" x14ac:dyDescent="0.3">
      <c r="C33" s="11"/>
      <c r="D33" s="11"/>
      <c r="E33" s="11"/>
      <c r="F33" s="11"/>
      <c r="G33" s="11"/>
      <c r="H33" s="11"/>
      <c r="I33" s="11"/>
    </row>
    <row r="34" spans="3:9" x14ac:dyDescent="0.3">
      <c r="C34" s="11"/>
      <c r="D34" s="11"/>
      <c r="E34" s="11"/>
      <c r="F34" s="11"/>
      <c r="G34" s="11"/>
      <c r="H34" s="11"/>
      <c r="I34" s="11"/>
    </row>
    <row r="35" spans="3:9" x14ac:dyDescent="0.3">
      <c r="C35" s="11"/>
      <c r="D35" s="11"/>
      <c r="E35" s="11"/>
      <c r="F35" s="11"/>
      <c r="G35" s="11"/>
      <c r="H35" s="11"/>
      <c r="I35" s="11"/>
    </row>
  </sheetData>
  <mergeCells count="2">
    <mergeCell ref="K4:N4"/>
    <mergeCell ref="O4:R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40"/>
  <sheetViews>
    <sheetView zoomScale="60" zoomScaleNormal="60" workbookViewId="0">
      <selection activeCell="K26" sqref="K26"/>
    </sheetView>
  </sheetViews>
  <sheetFormatPr defaultRowHeight="14.4" x14ac:dyDescent="0.3"/>
  <cols>
    <col min="1" max="1" width="20.33203125" customWidth="1"/>
    <col min="2" max="2" width="11.33203125" style="5" customWidth="1"/>
    <col min="3" max="3" width="15.441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19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8"/>
      <c r="B4" s="179"/>
      <c r="C4" s="157" t="s">
        <v>45</v>
      </c>
      <c r="D4" s="202"/>
      <c r="E4" s="255"/>
      <c r="F4" s="164"/>
      <c r="G4" s="157"/>
      <c r="H4" s="383" t="s">
        <v>26</v>
      </c>
      <c r="I4" s="110"/>
      <c r="J4" s="384"/>
      <c r="K4" s="502" t="s">
        <v>27</v>
      </c>
      <c r="L4" s="1067" t="s">
        <v>28</v>
      </c>
      <c r="M4" s="1068"/>
      <c r="N4" s="1068"/>
      <c r="O4" s="1069"/>
      <c r="P4" s="1070" t="s">
        <v>29</v>
      </c>
      <c r="Q4" s="1070"/>
      <c r="R4" s="1070"/>
      <c r="S4" s="1071"/>
    </row>
    <row r="5" spans="1:19" s="20" customFormat="1" ht="28.5" customHeight="1" thickBot="1" x14ac:dyDescent="0.35">
      <c r="A5" s="219" t="s">
        <v>0</v>
      </c>
      <c r="B5" s="180"/>
      <c r="C5" s="158" t="s">
        <v>46</v>
      </c>
      <c r="D5" s="138" t="s">
        <v>47</v>
      </c>
      <c r="E5" s="158" t="s">
        <v>44</v>
      </c>
      <c r="F5" s="165" t="s">
        <v>30</v>
      </c>
      <c r="G5" s="158" t="s">
        <v>43</v>
      </c>
      <c r="H5" s="355" t="s">
        <v>31</v>
      </c>
      <c r="I5" s="118" t="s">
        <v>32</v>
      </c>
      <c r="J5" s="120" t="s">
        <v>33</v>
      </c>
      <c r="K5" s="503" t="s">
        <v>34</v>
      </c>
      <c r="L5" s="355" t="s">
        <v>35</v>
      </c>
      <c r="M5" s="118" t="s">
        <v>36</v>
      </c>
      <c r="N5" s="118" t="s">
        <v>37</v>
      </c>
      <c r="O5" s="120" t="s">
        <v>38</v>
      </c>
      <c r="P5" s="117" t="s">
        <v>39</v>
      </c>
      <c r="Q5" s="118" t="s">
        <v>40</v>
      </c>
      <c r="R5" s="118" t="s">
        <v>41</v>
      </c>
      <c r="S5" s="120" t="s">
        <v>42</v>
      </c>
    </row>
    <row r="6" spans="1:19" s="20" customFormat="1" ht="38.25" customHeight="1" x14ac:dyDescent="0.3">
      <c r="A6" s="222" t="s">
        <v>6</v>
      </c>
      <c r="B6" s="184"/>
      <c r="C6" s="476">
        <v>235</v>
      </c>
      <c r="D6" s="416" t="s">
        <v>23</v>
      </c>
      <c r="E6" s="550" t="s">
        <v>214</v>
      </c>
      <c r="F6" s="557">
        <v>60</v>
      </c>
      <c r="G6" s="476"/>
      <c r="H6" s="1053">
        <v>1.02</v>
      </c>
      <c r="I6" s="1054">
        <v>7.98</v>
      </c>
      <c r="J6" s="1055">
        <v>3.06</v>
      </c>
      <c r="K6" s="1056">
        <v>88.8</v>
      </c>
      <c r="L6" s="1053">
        <v>0.01</v>
      </c>
      <c r="M6" s="1054">
        <v>4.2</v>
      </c>
      <c r="N6" s="1054">
        <v>0</v>
      </c>
      <c r="O6" s="1057">
        <v>3</v>
      </c>
      <c r="P6" s="1053">
        <v>25.8</v>
      </c>
      <c r="Q6" s="1054">
        <v>18.600000000000001</v>
      </c>
      <c r="R6" s="1054">
        <v>9</v>
      </c>
      <c r="S6" s="1055">
        <v>0.42</v>
      </c>
    </row>
    <row r="7" spans="1:19" s="20" customFormat="1" ht="38.25" customHeight="1" x14ac:dyDescent="0.3">
      <c r="A7" s="472"/>
      <c r="B7" s="188" t="s">
        <v>98</v>
      </c>
      <c r="C7" s="247">
        <v>90</v>
      </c>
      <c r="D7" s="351" t="s">
        <v>119</v>
      </c>
      <c r="E7" s="551" t="s">
        <v>70</v>
      </c>
      <c r="F7" s="558">
        <v>90</v>
      </c>
      <c r="G7" s="247"/>
      <c r="H7" s="368">
        <v>15.2</v>
      </c>
      <c r="I7" s="79">
        <v>14.04</v>
      </c>
      <c r="J7" s="126">
        <v>8.9</v>
      </c>
      <c r="K7" s="564">
        <v>222.75</v>
      </c>
      <c r="L7" s="368">
        <v>0.37</v>
      </c>
      <c r="M7" s="79">
        <v>0.09</v>
      </c>
      <c r="N7" s="79">
        <v>0</v>
      </c>
      <c r="O7" s="126">
        <v>0.49</v>
      </c>
      <c r="P7" s="78">
        <v>54.18</v>
      </c>
      <c r="Q7" s="79">
        <v>117.54</v>
      </c>
      <c r="R7" s="79">
        <v>24.8</v>
      </c>
      <c r="S7" s="126">
        <v>1.6</v>
      </c>
    </row>
    <row r="8" spans="1:19" s="20" customFormat="1" ht="38.25" customHeight="1" x14ac:dyDescent="0.3">
      <c r="A8" s="473"/>
      <c r="B8" s="189" t="s">
        <v>99</v>
      </c>
      <c r="C8" s="248">
        <v>88</v>
      </c>
      <c r="D8" s="352" t="s">
        <v>10</v>
      </c>
      <c r="E8" s="552" t="s">
        <v>208</v>
      </c>
      <c r="F8" s="559">
        <v>90</v>
      </c>
      <c r="G8" s="248"/>
      <c r="H8" s="567">
        <v>18</v>
      </c>
      <c r="I8" s="83">
        <v>16.5</v>
      </c>
      <c r="J8" s="127">
        <v>2.89</v>
      </c>
      <c r="K8" s="565">
        <v>232.8</v>
      </c>
      <c r="L8" s="567">
        <v>0.05</v>
      </c>
      <c r="M8" s="83">
        <v>0.55000000000000004</v>
      </c>
      <c r="N8" s="83">
        <v>0.8</v>
      </c>
      <c r="O8" s="127">
        <v>11.7</v>
      </c>
      <c r="P8" s="359">
        <v>170.76</v>
      </c>
      <c r="Q8" s="83">
        <v>22.04</v>
      </c>
      <c r="R8" s="83">
        <v>2.4700000000000002</v>
      </c>
      <c r="S8" s="127">
        <v>3.12</v>
      </c>
    </row>
    <row r="9" spans="1:19" s="20" customFormat="1" ht="38.25" customHeight="1" x14ac:dyDescent="0.3">
      <c r="A9" s="472"/>
      <c r="B9" s="188"/>
      <c r="C9" s="247">
        <v>52</v>
      </c>
      <c r="D9" s="351" t="s">
        <v>78</v>
      </c>
      <c r="E9" s="551" t="s">
        <v>65</v>
      </c>
      <c r="F9" s="558">
        <v>150</v>
      </c>
      <c r="G9" s="247"/>
      <c r="H9" s="493">
        <v>3.15</v>
      </c>
      <c r="I9" s="96">
        <v>4.5</v>
      </c>
      <c r="J9" s="97">
        <v>17.55</v>
      </c>
      <c r="K9" s="863">
        <v>122.85</v>
      </c>
      <c r="L9" s="493">
        <v>0.16</v>
      </c>
      <c r="M9" s="96">
        <v>25.3</v>
      </c>
      <c r="N9" s="96">
        <v>0</v>
      </c>
      <c r="O9" s="97">
        <v>5.53</v>
      </c>
      <c r="P9" s="95">
        <v>16.260000000000002</v>
      </c>
      <c r="Q9" s="96">
        <v>94.6</v>
      </c>
      <c r="R9" s="96">
        <v>35.32</v>
      </c>
      <c r="S9" s="97">
        <v>15.9</v>
      </c>
    </row>
    <row r="10" spans="1:19" s="20" customFormat="1" ht="38.25" customHeight="1" x14ac:dyDescent="0.3">
      <c r="A10" s="473"/>
      <c r="B10" s="189"/>
      <c r="C10" s="274">
        <v>50</v>
      </c>
      <c r="D10" s="258" t="s">
        <v>78</v>
      </c>
      <c r="E10" s="849" t="s">
        <v>139</v>
      </c>
      <c r="F10" s="274">
        <v>150</v>
      </c>
      <c r="G10" s="281"/>
      <c r="H10" s="817">
        <v>3.3</v>
      </c>
      <c r="I10" s="818">
        <v>7.8</v>
      </c>
      <c r="J10" s="819">
        <v>22.35</v>
      </c>
      <c r="K10" s="820">
        <v>173.1</v>
      </c>
      <c r="L10" s="817">
        <v>0.14000000000000001</v>
      </c>
      <c r="M10" s="818">
        <v>18.149999999999999</v>
      </c>
      <c r="N10" s="818">
        <v>4.41</v>
      </c>
      <c r="O10" s="975">
        <v>1.1299999999999999</v>
      </c>
      <c r="P10" s="817">
        <v>36.36</v>
      </c>
      <c r="Q10" s="818">
        <v>85.5</v>
      </c>
      <c r="R10" s="818">
        <v>27.8</v>
      </c>
      <c r="S10" s="819">
        <v>1.1399999999999999</v>
      </c>
    </row>
    <row r="11" spans="1:19" s="20" customFormat="1" ht="47.25" customHeight="1" x14ac:dyDescent="0.3">
      <c r="A11" s="166"/>
      <c r="B11" s="187"/>
      <c r="C11" s="201">
        <v>216</v>
      </c>
      <c r="D11" s="225" t="s">
        <v>20</v>
      </c>
      <c r="E11" s="363" t="s">
        <v>177</v>
      </c>
      <c r="F11" s="272">
        <v>200</v>
      </c>
      <c r="G11" s="261"/>
      <c r="H11" s="356">
        <v>0.26</v>
      </c>
      <c r="I11" s="17">
        <v>0</v>
      </c>
      <c r="J11" s="60">
        <v>15.76</v>
      </c>
      <c r="K11" s="382">
        <v>62</v>
      </c>
      <c r="L11" s="419">
        <v>0</v>
      </c>
      <c r="M11" s="24">
        <v>4.4000000000000004</v>
      </c>
      <c r="N11" s="24">
        <v>0</v>
      </c>
      <c r="O11" s="69">
        <v>0.32</v>
      </c>
      <c r="P11" s="23">
        <v>0.4</v>
      </c>
      <c r="Q11" s="24">
        <v>0</v>
      </c>
      <c r="R11" s="24">
        <v>0</v>
      </c>
      <c r="S11" s="69">
        <v>0.04</v>
      </c>
    </row>
    <row r="12" spans="1:19" s="20" customFormat="1" ht="38.25" customHeight="1" x14ac:dyDescent="0.3">
      <c r="A12" s="166"/>
      <c r="B12" s="187"/>
      <c r="C12" s="161">
        <v>119</v>
      </c>
      <c r="D12" s="225" t="s">
        <v>15</v>
      </c>
      <c r="E12" s="261" t="s">
        <v>67</v>
      </c>
      <c r="F12" s="272">
        <v>20</v>
      </c>
      <c r="G12" s="201"/>
      <c r="H12" s="356">
        <v>1.4</v>
      </c>
      <c r="I12" s="17">
        <v>0.14000000000000001</v>
      </c>
      <c r="J12" s="60">
        <v>8.8000000000000007</v>
      </c>
      <c r="K12" s="381">
        <v>48</v>
      </c>
      <c r="L12" s="356">
        <v>0.02</v>
      </c>
      <c r="M12" s="17">
        <v>0</v>
      </c>
      <c r="N12" s="17">
        <v>0</v>
      </c>
      <c r="O12" s="60">
        <v>3.5999999999999997E-2</v>
      </c>
      <c r="P12" s="21">
        <v>7.4</v>
      </c>
      <c r="Q12" s="17">
        <v>43.6</v>
      </c>
      <c r="R12" s="17">
        <v>13</v>
      </c>
      <c r="S12" s="60">
        <v>0.56000000000000005</v>
      </c>
    </row>
    <row r="13" spans="1:19" s="20" customFormat="1" ht="38.25" customHeight="1" x14ac:dyDescent="0.3">
      <c r="A13" s="166"/>
      <c r="B13" s="187"/>
      <c r="C13" s="201">
        <v>120</v>
      </c>
      <c r="D13" s="225" t="s">
        <v>16</v>
      </c>
      <c r="E13" s="261" t="s">
        <v>55</v>
      </c>
      <c r="F13" s="210">
        <v>20</v>
      </c>
      <c r="G13" s="201"/>
      <c r="H13" s="356">
        <v>1.1399999999999999</v>
      </c>
      <c r="I13" s="17">
        <v>0.22</v>
      </c>
      <c r="J13" s="60">
        <v>7.44</v>
      </c>
      <c r="K13" s="382">
        <v>36.26</v>
      </c>
      <c r="L13" s="356">
        <v>0.02</v>
      </c>
      <c r="M13" s="17">
        <v>0.08</v>
      </c>
      <c r="N13" s="17">
        <v>0</v>
      </c>
      <c r="O13" s="60">
        <v>0.06</v>
      </c>
      <c r="P13" s="21">
        <v>6.8</v>
      </c>
      <c r="Q13" s="17">
        <v>24</v>
      </c>
      <c r="R13" s="17">
        <v>8.1999999999999993</v>
      </c>
      <c r="S13" s="60">
        <v>0.46</v>
      </c>
    </row>
    <row r="14" spans="1:19" s="20" customFormat="1" ht="38.25" customHeight="1" x14ac:dyDescent="0.3">
      <c r="A14" s="472"/>
      <c r="B14" s="188" t="s">
        <v>98</v>
      </c>
      <c r="C14" s="247"/>
      <c r="D14" s="351"/>
      <c r="E14" s="553" t="s">
        <v>24</v>
      </c>
      <c r="F14" s="453">
        <f>F6+F7+F9+F11+F12+F13</f>
        <v>540</v>
      </c>
      <c r="G14" s="247"/>
      <c r="H14" s="493">
        <f>H6+H7+H9+H11+H12+H13</f>
        <v>22.169999999999998</v>
      </c>
      <c r="I14" s="96">
        <f t="shared" ref="I14:S14" si="0">I6+I7+I9+I11+I12+I13</f>
        <v>26.88</v>
      </c>
      <c r="J14" s="97">
        <f t="shared" si="0"/>
        <v>61.510000000000005</v>
      </c>
      <c r="K14" s="637">
        <f>K6+K7+K9+K11+K12+K13</f>
        <v>580.66</v>
      </c>
      <c r="L14" s="493">
        <f t="shared" si="0"/>
        <v>0.58000000000000007</v>
      </c>
      <c r="M14" s="96">
        <f t="shared" si="0"/>
        <v>34.07</v>
      </c>
      <c r="N14" s="96">
        <f t="shared" si="0"/>
        <v>0</v>
      </c>
      <c r="O14" s="97">
        <f t="shared" si="0"/>
        <v>9.4359999999999999</v>
      </c>
      <c r="P14" s="95">
        <f t="shared" si="0"/>
        <v>110.84000000000002</v>
      </c>
      <c r="Q14" s="96">
        <f t="shared" si="0"/>
        <v>298.34000000000003</v>
      </c>
      <c r="R14" s="96">
        <f t="shared" si="0"/>
        <v>90.320000000000007</v>
      </c>
      <c r="S14" s="97">
        <f t="shared" si="0"/>
        <v>18.98</v>
      </c>
    </row>
    <row r="15" spans="1:19" s="20" customFormat="1" ht="38.25" customHeight="1" x14ac:dyDescent="0.3">
      <c r="A15" s="473"/>
      <c r="B15" s="189" t="s">
        <v>99</v>
      </c>
      <c r="C15" s="248"/>
      <c r="D15" s="352"/>
      <c r="E15" s="554" t="s">
        <v>24</v>
      </c>
      <c r="F15" s="451">
        <f>F6+F8+F10+F11+F12+F13</f>
        <v>540</v>
      </c>
      <c r="G15" s="451"/>
      <c r="H15" s="451">
        <f t="shared" ref="H15:S15" si="1">H6+H8+H10+H11+H12+H13</f>
        <v>25.12</v>
      </c>
      <c r="I15" s="451">
        <f t="shared" si="1"/>
        <v>32.64</v>
      </c>
      <c r="J15" s="451">
        <f t="shared" si="1"/>
        <v>60.3</v>
      </c>
      <c r="K15" s="451">
        <f t="shared" si="1"/>
        <v>640.96</v>
      </c>
      <c r="L15" s="451">
        <f t="shared" si="1"/>
        <v>0.24</v>
      </c>
      <c r="M15" s="451">
        <f t="shared" si="1"/>
        <v>27.379999999999995</v>
      </c>
      <c r="N15" s="451">
        <f t="shared" si="1"/>
        <v>5.21</v>
      </c>
      <c r="O15" s="451">
        <f t="shared" si="1"/>
        <v>16.245999999999999</v>
      </c>
      <c r="P15" s="451">
        <f t="shared" si="1"/>
        <v>247.52000000000004</v>
      </c>
      <c r="Q15" s="451">
        <f t="shared" si="1"/>
        <v>193.74</v>
      </c>
      <c r="R15" s="451">
        <f t="shared" si="1"/>
        <v>60.47</v>
      </c>
      <c r="S15" s="451">
        <f t="shared" si="1"/>
        <v>5.7399999999999993</v>
      </c>
    </row>
    <row r="16" spans="1:19" s="20" customFormat="1" ht="38.25" customHeight="1" x14ac:dyDescent="0.3">
      <c r="A16" s="472"/>
      <c r="B16" s="188" t="s">
        <v>98</v>
      </c>
      <c r="C16" s="247"/>
      <c r="D16" s="351"/>
      <c r="E16" s="555" t="s">
        <v>25</v>
      </c>
      <c r="F16" s="273"/>
      <c r="G16" s="562"/>
      <c r="H16" s="568"/>
      <c r="I16" s="103"/>
      <c r="J16" s="547"/>
      <c r="K16" s="638">
        <f>K14/23.5</f>
        <v>24.708936170212766</v>
      </c>
      <c r="L16" s="568"/>
      <c r="M16" s="103"/>
      <c r="N16" s="103"/>
      <c r="O16" s="547"/>
      <c r="P16" s="572"/>
      <c r="Q16" s="103"/>
      <c r="R16" s="103"/>
      <c r="S16" s="547"/>
    </row>
    <row r="17" spans="1:19" s="20" customFormat="1" ht="38.25" customHeight="1" thickBot="1" x14ac:dyDescent="0.35">
      <c r="A17" s="474"/>
      <c r="B17" s="190" t="s">
        <v>99</v>
      </c>
      <c r="C17" s="249"/>
      <c r="D17" s="478"/>
      <c r="E17" s="556" t="s">
        <v>25</v>
      </c>
      <c r="F17" s="277"/>
      <c r="G17" s="563"/>
      <c r="H17" s="569"/>
      <c r="I17" s="548"/>
      <c r="J17" s="549"/>
      <c r="K17" s="571">
        <f>K15/23.5</f>
        <v>27.274893617021277</v>
      </c>
      <c r="L17" s="569"/>
      <c r="M17" s="548"/>
      <c r="N17" s="548"/>
      <c r="O17" s="549"/>
      <c r="P17" s="573"/>
      <c r="Q17" s="548"/>
      <c r="R17" s="548"/>
      <c r="S17" s="549"/>
    </row>
    <row r="18" spans="1:19" s="20" customFormat="1" ht="38.25" customHeight="1" x14ac:dyDescent="0.3">
      <c r="A18" s="222" t="s">
        <v>7</v>
      </c>
      <c r="B18" s="184"/>
      <c r="C18" s="476">
        <v>13</v>
      </c>
      <c r="D18" s="416" t="s">
        <v>8</v>
      </c>
      <c r="E18" s="550" t="s">
        <v>72</v>
      </c>
      <c r="F18" s="560">
        <v>60</v>
      </c>
      <c r="G18" s="476"/>
      <c r="H18" s="570">
        <v>1.2</v>
      </c>
      <c r="I18" s="73">
        <v>4.26</v>
      </c>
      <c r="J18" s="74">
        <v>6.18</v>
      </c>
      <c r="K18" s="566">
        <v>67.92</v>
      </c>
      <c r="L18" s="570">
        <v>0.03</v>
      </c>
      <c r="M18" s="73">
        <v>7.44</v>
      </c>
      <c r="N18" s="73">
        <v>0</v>
      </c>
      <c r="O18" s="74">
        <v>2.23</v>
      </c>
      <c r="P18" s="574">
        <v>24.87</v>
      </c>
      <c r="Q18" s="73">
        <v>42.95</v>
      </c>
      <c r="R18" s="73">
        <v>26.03</v>
      </c>
      <c r="S18" s="74">
        <v>0.76</v>
      </c>
    </row>
    <row r="19" spans="1:19" s="20" customFormat="1" ht="38.25" customHeight="1" x14ac:dyDescent="0.3">
      <c r="A19" s="166"/>
      <c r="B19" s="751"/>
      <c r="C19" s="212">
        <v>32</v>
      </c>
      <c r="D19" s="394" t="s">
        <v>9</v>
      </c>
      <c r="E19" s="487" t="s">
        <v>61</v>
      </c>
      <c r="F19" s="430">
        <v>200</v>
      </c>
      <c r="G19" s="212"/>
      <c r="H19" s="129">
        <v>5.88</v>
      </c>
      <c r="I19" s="13">
        <v>8.82</v>
      </c>
      <c r="J19" s="27">
        <v>9.6</v>
      </c>
      <c r="K19" s="213">
        <v>142.19999999999999</v>
      </c>
      <c r="L19" s="357">
        <v>0.04</v>
      </c>
      <c r="M19" s="13">
        <v>2.2400000000000002</v>
      </c>
      <c r="N19" s="13">
        <v>1.48</v>
      </c>
      <c r="O19" s="65">
        <v>1.22</v>
      </c>
      <c r="P19" s="129">
        <v>32.880000000000003</v>
      </c>
      <c r="Q19" s="13">
        <v>83.64</v>
      </c>
      <c r="R19" s="43">
        <v>22.74</v>
      </c>
      <c r="S19" s="143">
        <v>1.44</v>
      </c>
    </row>
    <row r="20" spans="1:19" s="20" customFormat="1" ht="38.25" customHeight="1" x14ac:dyDescent="0.3">
      <c r="A20" s="168"/>
      <c r="B20" s="187"/>
      <c r="C20" s="201">
        <v>82</v>
      </c>
      <c r="D20" s="225" t="s">
        <v>10</v>
      </c>
      <c r="E20" s="363" t="s">
        <v>69</v>
      </c>
      <c r="F20" s="272">
        <v>95</v>
      </c>
      <c r="G20" s="201"/>
      <c r="H20" s="357">
        <v>23.46</v>
      </c>
      <c r="I20" s="13">
        <v>16.34</v>
      </c>
      <c r="J20" s="65">
        <v>0.56999999999999995</v>
      </c>
      <c r="K20" s="161">
        <v>243.58</v>
      </c>
      <c r="L20" s="357">
        <v>0.05</v>
      </c>
      <c r="M20" s="13">
        <v>0.96</v>
      </c>
      <c r="N20" s="13">
        <v>0.01</v>
      </c>
      <c r="O20" s="65">
        <v>1.02</v>
      </c>
      <c r="P20" s="129">
        <v>30.95</v>
      </c>
      <c r="Q20" s="13">
        <v>180.14</v>
      </c>
      <c r="R20" s="13">
        <v>23.62</v>
      </c>
      <c r="S20" s="65">
        <v>1.55</v>
      </c>
    </row>
    <row r="21" spans="1:19" s="20" customFormat="1" ht="38.25" customHeight="1" x14ac:dyDescent="0.3">
      <c r="A21" s="168"/>
      <c r="B21" s="187"/>
      <c r="C21" s="201">
        <v>54</v>
      </c>
      <c r="D21" s="225" t="s">
        <v>57</v>
      </c>
      <c r="E21" s="269" t="s">
        <v>50</v>
      </c>
      <c r="F21" s="210">
        <v>150</v>
      </c>
      <c r="G21" s="201"/>
      <c r="H21" s="419">
        <v>7.2</v>
      </c>
      <c r="I21" s="24">
        <v>5.0999999999999996</v>
      </c>
      <c r="J21" s="69">
        <v>33.9</v>
      </c>
      <c r="K21" s="418">
        <v>210.3</v>
      </c>
      <c r="L21" s="419">
        <v>0.21</v>
      </c>
      <c r="M21" s="24">
        <v>0</v>
      </c>
      <c r="N21" s="24">
        <v>0</v>
      </c>
      <c r="O21" s="69">
        <v>1.74</v>
      </c>
      <c r="P21" s="23">
        <v>14.55</v>
      </c>
      <c r="Q21" s="24">
        <v>208.87</v>
      </c>
      <c r="R21" s="24">
        <v>139.99</v>
      </c>
      <c r="S21" s="69">
        <v>4.68</v>
      </c>
    </row>
    <row r="22" spans="1:19" s="20" customFormat="1" ht="38.25" customHeight="1" x14ac:dyDescent="0.3">
      <c r="A22" s="168"/>
      <c r="B22" s="187"/>
      <c r="C22" s="201">
        <v>96</v>
      </c>
      <c r="D22" s="225" t="s">
        <v>20</v>
      </c>
      <c r="E22" s="363" t="s">
        <v>184</v>
      </c>
      <c r="F22" s="272">
        <v>200</v>
      </c>
      <c r="G22" s="201"/>
      <c r="H22" s="356">
        <v>0.5</v>
      </c>
      <c r="I22" s="17">
        <v>0</v>
      </c>
      <c r="J22" s="60">
        <v>15.84</v>
      </c>
      <c r="K22" s="381">
        <v>65.36</v>
      </c>
      <c r="L22" s="356">
        <v>0</v>
      </c>
      <c r="M22" s="17">
        <v>2.62</v>
      </c>
      <c r="N22" s="17">
        <v>0</v>
      </c>
      <c r="O22" s="60">
        <v>0.24</v>
      </c>
      <c r="P22" s="21">
        <v>13.34</v>
      </c>
      <c r="Q22" s="17">
        <v>2.74</v>
      </c>
      <c r="R22" s="17">
        <v>3.74</v>
      </c>
      <c r="S22" s="60">
        <v>0.22</v>
      </c>
    </row>
    <row r="23" spans="1:19" s="20" customFormat="1" ht="38.25" customHeight="1" x14ac:dyDescent="0.3">
      <c r="A23" s="168"/>
      <c r="B23" s="187"/>
      <c r="C23" s="161">
        <v>119</v>
      </c>
      <c r="D23" s="225" t="s">
        <v>15</v>
      </c>
      <c r="E23" s="269" t="s">
        <v>67</v>
      </c>
      <c r="F23" s="211">
        <v>30</v>
      </c>
      <c r="G23" s="211"/>
      <c r="H23" s="23">
        <v>2.13</v>
      </c>
      <c r="I23" s="24">
        <v>0.21</v>
      </c>
      <c r="J23" s="25">
        <v>13.26</v>
      </c>
      <c r="K23" s="417">
        <v>72</v>
      </c>
      <c r="L23" s="419">
        <v>0.03</v>
      </c>
      <c r="M23" s="24">
        <v>0</v>
      </c>
      <c r="N23" s="24">
        <v>0</v>
      </c>
      <c r="O23" s="69">
        <v>0.05</v>
      </c>
      <c r="P23" s="23">
        <v>11.1</v>
      </c>
      <c r="Q23" s="24">
        <v>65.400000000000006</v>
      </c>
      <c r="R23" s="24">
        <v>19.5</v>
      </c>
      <c r="S23" s="69">
        <v>0.84</v>
      </c>
    </row>
    <row r="24" spans="1:19" s="20" customFormat="1" ht="38.25" customHeight="1" x14ac:dyDescent="0.3">
      <c r="A24" s="168"/>
      <c r="B24" s="187"/>
      <c r="C24" s="201">
        <v>120</v>
      </c>
      <c r="D24" s="225" t="s">
        <v>16</v>
      </c>
      <c r="E24" s="269" t="s">
        <v>55</v>
      </c>
      <c r="F24" s="211">
        <v>20</v>
      </c>
      <c r="G24" s="211"/>
      <c r="H24" s="23">
        <v>1.1399999999999999</v>
      </c>
      <c r="I24" s="24">
        <v>0.22</v>
      </c>
      <c r="J24" s="25">
        <v>7.44</v>
      </c>
      <c r="K24" s="417">
        <v>36.26</v>
      </c>
      <c r="L24" s="419">
        <v>0.02</v>
      </c>
      <c r="M24" s="24">
        <v>0.08</v>
      </c>
      <c r="N24" s="24">
        <v>0</v>
      </c>
      <c r="O24" s="69">
        <v>0.06</v>
      </c>
      <c r="P24" s="23">
        <v>6.8</v>
      </c>
      <c r="Q24" s="24">
        <v>24</v>
      </c>
      <c r="R24" s="24">
        <v>8.1999999999999993</v>
      </c>
      <c r="S24" s="69">
        <v>0.46</v>
      </c>
    </row>
    <row r="25" spans="1:19" s="20" customFormat="1" ht="38.25" customHeight="1" x14ac:dyDescent="0.3">
      <c r="A25" s="168"/>
      <c r="B25" s="187"/>
      <c r="C25" s="400"/>
      <c r="D25" s="334"/>
      <c r="E25" s="467" t="s">
        <v>24</v>
      </c>
      <c r="F25" s="500">
        <f>SUM(F18:F24)</f>
        <v>755</v>
      </c>
      <c r="G25" s="201"/>
      <c r="H25" s="300">
        <f>SUM(H18:H24)</f>
        <v>41.510000000000005</v>
      </c>
      <c r="I25" s="15">
        <f t="shared" ref="I25:S25" si="2">SUM(I18:I24)</f>
        <v>34.950000000000003</v>
      </c>
      <c r="J25" s="66">
        <f t="shared" si="2"/>
        <v>86.79</v>
      </c>
      <c r="K25" s="508">
        <f>SUM(K18:K24)</f>
        <v>837.62</v>
      </c>
      <c r="L25" s="300">
        <f t="shared" si="2"/>
        <v>0.38</v>
      </c>
      <c r="M25" s="15">
        <f t="shared" si="2"/>
        <v>13.340000000000002</v>
      </c>
      <c r="N25" s="15">
        <f t="shared" si="2"/>
        <v>1.49</v>
      </c>
      <c r="O25" s="66">
        <f t="shared" si="2"/>
        <v>6.5600000000000005</v>
      </c>
      <c r="P25" s="29">
        <f t="shared" si="2"/>
        <v>134.49</v>
      </c>
      <c r="Q25" s="15">
        <f t="shared" si="2"/>
        <v>607.74</v>
      </c>
      <c r="R25" s="15">
        <f t="shared" si="2"/>
        <v>243.82</v>
      </c>
      <c r="S25" s="66">
        <f t="shared" si="2"/>
        <v>9.9500000000000011</v>
      </c>
    </row>
    <row r="26" spans="1:19" s="20" customFormat="1" ht="38.25" customHeight="1" thickBot="1" x14ac:dyDescent="0.35">
      <c r="A26" s="390"/>
      <c r="B26" s="475"/>
      <c r="C26" s="477"/>
      <c r="D26" s="458"/>
      <c r="E26" s="469" t="s">
        <v>25</v>
      </c>
      <c r="F26" s="458"/>
      <c r="G26" s="492"/>
      <c r="H26" s="462"/>
      <c r="I26" s="62"/>
      <c r="J26" s="63"/>
      <c r="K26" s="509">
        <f>K25/23.5</f>
        <v>35.643404255319147</v>
      </c>
      <c r="L26" s="462"/>
      <c r="M26" s="62"/>
      <c r="N26" s="62"/>
      <c r="O26" s="63"/>
      <c r="P26" s="456"/>
      <c r="Q26" s="62"/>
      <c r="R26" s="62"/>
      <c r="S26" s="63"/>
    </row>
    <row r="27" spans="1:19" x14ac:dyDescent="0.3">
      <c r="A27" s="9"/>
      <c r="C27" s="41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19" x14ac:dyDescent="0.3">
      <c r="A28" s="88" t="s">
        <v>97</v>
      </c>
      <c r="C28" s="89"/>
      <c r="D28" s="76"/>
      <c r="E28" s="35"/>
      <c r="F28" s="2"/>
      <c r="G28" s="9"/>
      <c r="H28" s="9"/>
      <c r="I28" s="9"/>
      <c r="J28" s="2"/>
      <c r="K28" s="2"/>
      <c r="L28" s="2"/>
      <c r="M28" s="2"/>
      <c r="N28" s="2"/>
    </row>
    <row r="29" spans="1:19" x14ac:dyDescent="0.3">
      <c r="A29" s="85" t="s">
        <v>81</v>
      </c>
      <c r="C29" s="86"/>
      <c r="D29" s="87"/>
      <c r="G29" s="11"/>
      <c r="H29" s="9"/>
      <c r="I29" s="11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ht="18" x14ac:dyDescent="0.3">
      <c r="D31" s="11"/>
      <c r="E31" s="30"/>
      <c r="F31" s="31"/>
      <c r="G31" s="11"/>
      <c r="H31" s="11"/>
      <c r="I31" s="11"/>
      <c r="J31" s="11"/>
    </row>
    <row r="32" spans="1:19" ht="18" x14ac:dyDescent="0.3">
      <c r="D32" s="11"/>
      <c r="E32" s="30"/>
      <c r="F32" s="31"/>
      <c r="G32" s="11"/>
      <c r="H32" s="11"/>
      <c r="I32" s="11"/>
      <c r="J32" s="11"/>
    </row>
    <row r="33" spans="4:10" ht="18" x14ac:dyDescent="0.3">
      <c r="D33" s="11"/>
      <c r="E33" s="30"/>
      <c r="F33" s="3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  <row r="40" spans="4:10" x14ac:dyDescent="0.3">
      <c r="D40" s="11"/>
      <c r="E40" s="11"/>
      <c r="F40" s="11"/>
      <c r="G40" s="11"/>
      <c r="H40" s="11"/>
      <c r="I40" s="11"/>
      <c r="J40" s="11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R27"/>
  <sheetViews>
    <sheetView tabSelected="1" zoomScale="60" zoomScaleNormal="60" workbookViewId="0">
      <selection activeCell="B12" sqref="B12:R12"/>
    </sheetView>
  </sheetViews>
  <sheetFormatPr defaultRowHeight="14.4" x14ac:dyDescent="0.3"/>
  <cols>
    <col min="1" max="1" width="16.88671875" customWidth="1"/>
    <col min="2" max="2" width="15.6640625" style="5" customWidth="1"/>
    <col min="3" max="3" width="20.88671875" customWidth="1"/>
    <col min="4" max="4" width="54.33203125" customWidth="1"/>
    <col min="5" max="5" width="13.8867187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</cols>
  <sheetData>
    <row r="2" spans="1:18" ht="22.8" x14ac:dyDescent="0.4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18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8" s="20" customFormat="1" ht="21.75" customHeight="1" x14ac:dyDescent="0.3">
      <c r="A4" s="218"/>
      <c r="B4" s="164" t="s">
        <v>45</v>
      </c>
      <c r="C4" s="162"/>
      <c r="D4" s="237"/>
      <c r="E4" s="157"/>
      <c r="F4" s="164"/>
      <c r="G4" s="110" t="s">
        <v>26</v>
      </c>
      <c r="H4" s="110"/>
      <c r="I4" s="110"/>
      <c r="J4" s="284" t="s">
        <v>27</v>
      </c>
      <c r="K4" s="1070" t="s">
        <v>28</v>
      </c>
      <c r="L4" s="1068"/>
      <c r="M4" s="1068"/>
      <c r="N4" s="1068"/>
      <c r="O4" s="1067" t="s">
        <v>29</v>
      </c>
      <c r="P4" s="1070"/>
      <c r="Q4" s="1070"/>
      <c r="R4" s="1071"/>
    </row>
    <row r="5" spans="1:18" s="20" customFormat="1" ht="28.5" customHeight="1" thickBot="1" x14ac:dyDescent="0.35">
      <c r="A5" s="219" t="s">
        <v>0</v>
      </c>
      <c r="B5" s="165" t="s">
        <v>46</v>
      </c>
      <c r="C5" s="531" t="s">
        <v>47</v>
      </c>
      <c r="D5" s="165" t="s">
        <v>44</v>
      </c>
      <c r="E5" s="158" t="s">
        <v>30</v>
      </c>
      <c r="F5" s="165" t="s">
        <v>43</v>
      </c>
      <c r="G5" s="117" t="s">
        <v>31</v>
      </c>
      <c r="H5" s="118" t="s">
        <v>32</v>
      </c>
      <c r="I5" s="279" t="s">
        <v>33</v>
      </c>
      <c r="J5" s="285" t="s">
        <v>34</v>
      </c>
      <c r="K5" s="117" t="s">
        <v>35</v>
      </c>
      <c r="L5" s="118" t="s">
        <v>36</v>
      </c>
      <c r="M5" s="118" t="s">
        <v>37</v>
      </c>
      <c r="N5" s="279" t="s">
        <v>38</v>
      </c>
      <c r="O5" s="355" t="s">
        <v>39</v>
      </c>
      <c r="P5" s="118" t="s">
        <v>40</v>
      </c>
      <c r="Q5" s="118" t="s">
        <v>41</v>
      </c>
      <c r="R5" s="120" t="s">
        <v>42</v>
      </c>
    </row>
    <row r="6" spans="1:18" s="20" customFormat="1" ht="39" customHeight="1" x14ac:dyDescent="0.3">
      <c r="A6" s="222" t="s">
        <v>7</v>
      </c>
      <c r="B6" s="433">
        <v>9</v>
      </c>
      <c r="C6" s="515" t="s">
        <v>23</v>
      </c>
      <c r="D6" s="486" t="s">
        <v>135</v>
      </c>
      <c r="E6" s="491">
        <v>60</v>
      </c>
      <c r="F6" s="433"/>
      <c r="G6" s="55">
        <v>1.26</v>
      </c>
      <c r="H6" s="56">
        <v>4.26</v>
      </c>
      <c r="I6" s="64">
        <v>7.26</v>
      </c>
      <c r="J6" s="288">
        <v>72.48</v>
      </c>
      <c r="K6" s="55">
        <v>0.02</v>
      </c>
      <c r="L6" s="56">
        <v>9.8699999999999992</v>
      </c>
      <c r="M6" s="56">
        <v>0</v>
      </c>
      <c r="N6" s="64">
        <v>2.1</v>
      </c>
      <c r="O6" s="403">
        <v>30.16</v>
      </c>
      <c r="P6" s="56">
        <v>38.72</v>
      </c>
      <c r="Q6" s="56">
        <v>19.489999999999998</v>
      </c>
      <c r="R6" s="57">
        <v>1.1100000000000001</v>
      </c>
    </row>
    <row r="7" spans="1:18" s="20" customFormat="1" ht="39" customHeight="1" x14ac:dyDescent="0.3">
      <c r="A7" s="166"/>
      <c r="B7" s="210">
        <v>37</v>
      </c>
      <c r="C7" s="253" t="s">
        <v>9</v>
      </c>
      <c r="D7" s="363" t="s">
        <v>68</v>
      </c>
      <c r="E7" s="272">
        <v>200</v>
      </c>
      <c r="F7" s="201"/>
      <c r="G7" s="357">
        <v>6</v>
      </c>
      <c r="H7" s="13">
        <v>5.4</v>
      </c>
      <c r="I7" s="65">
        <v>10.8</v>
      </c>
      <c r="J7" s="161">
        <v>115.6</v>
      </c>
      <c r="K7" s="357">
        <v>0.1</v>
      </c>
      <c r="L7" s="13">
        <v>10.7</v>
      </c>
      <c r="M7" s="13">
        <v>0</v>
      </c>
      <c r="N7" s="65">
        <v>0.18</v>
      </c>
      <c r="O7" s="129">
        <v>33.14</v>
      </c>
      <c r="P7" s="13">
        <v>77.040000000000006</v>
      </c>
      <c r="Q7" s="13">
        <v>27.32</v>
      </c>
      <c r="R7" s="65">
        <v>1.02</v>
      </c>
    </row>
    <row r="8" spans="1:18" s="20" customFormat="1" ht="39" customHeight="1" x14ac:dyDescent="0.3">
      <c r="A8" s="168"/>
      <c r="B8" s="212">
        <v>75</v>
      </c>
      <c r="C8" s="394" t="s">
        <v>10</v>
      </c>
      <c r="D8" s="487" t="s">
        <v>79</v>
      </c>
      <c r="E8" s="430">
        <v>90</v>
      </c>
      <c r="F8" s="212"/>
      <c r="G8" s="538">
        <v>12.42</v>
      </c>
      <c r="H8" s="39">
        <v>2.88</v>
      </c>
      <c r="I8" s="40">
        <v>4.59</v>
      </c>
      <c r="J8" s="532">
        <v>93.51</v>
      </c>
      <c r="K8" s="538">
        <v>0.03</v>
      </c>
      <c r="L8" s="39">
        <v>2.4</v>
      </c>
      <c r="M8" s="39">
        <v>0</v>
      </c>
      <c r="N8" s="40">
        <v>2.9</v>
      </c>
      <c r="O8" s="546">
        <v>26.1</v>
      </c>
      <c r="P8" s="39">
        <v>104.5</v>
      </c>
      <c r="Q8" s="39">
        <v>16.899999999999999</v>
      </c>
      <c r="R8" s="144">
        <v>0.5</v>
      </c>
    </row>
    <row r="9" spans="1:18" s="20" customFormat="1" ht="39" customHeight="1" x14ac:dyDescent="0.3">
      <c r="A9" s="168"/>
      <c r="B9" s="212">
        <v>53</v>
      </c>
      <c r="C9" s="394" t="s">
        <v>78</v>
      </c>
      <c r="D9" s="518" t="s">
        <v>74</v>
      </c>
      <c r="E9" s="159">
        <v>150</v>
      </c>
      <c r="F9" s="212"/>
      <c r="G9" s="129">
        <v>3.3</v>
      </c>
      <c r="H9" s="13">
        <v>4.95</v>
      </c>
      <c r="I9" s="27">
        <v>32.25</v>
      </c>
      <c r="J9" s="213">
        <v>186.45</v>
      </c>
      <c r="K9" s="129">
        <v>0.03</v>
      </c>
      <c r="L9" s="13">
        <v>0</v>
      </c>
      <c r="M9" s="13">
        <v>0</v>
      </c>
      <c r="N9" s="27">
        <v>1.73</v>
      </c>
      <c r="O9" s="357">
        <v>4.95</v>
      </c>
      <c r="P9" s="13">
        <v>79.83</v>
      </c>
      <c r="Q9" s="43">
        <v>26.52</v>
      </c>
      <c r="R9" s="143">
        <v>0.53</v>
      </c>
    </row>
    <row r="10" spans="1:18" s="20" customFormat="1" ht="39" customHeight="1" x14ac:dyDescent="0.3">
      <c r="A10" s="168"/>
      <c r="B10" s="212">
        <v>103</v>
      </c>
      <c r="C10" s="394" t="s">
        <v>20</v>
      </c>
      <c r="D10" s="487" t="s">
        <v>75</v>
      </c>
      <c r="E10" s="430">
        <v>200</v>
      </c>
      <c r="F10" s="212"/>
      <c r="G10" s="21">
        <v>0.2</v>
      </c>
      <c r="H10" s="17">
        <v>0</v>
      </c>
      <c r="I10" s="22">
        <v>20.399999999999999</v>
      </c>
      <c r="J10" s="286">
        <v>82</v>
      </c>
      <c r="K10" s="21">
        <v>0</v>
      </c>
      <c r="L10" s="17">
        <v>9.24</v>
      </c>
      <c r="M10" s="17">
        <v>0</v>
      </c>
      <c r="N10" s="22">
        <v>0.04</v>
      </c>
      <c r="O10" s="356">
        <v>17.64</v>
      </c>
      <c r="P10" s="17">
        <v>5.0599999999999996</v>
      </c>
      <c r="Q10" s="42">
        <v>2.86</v>
      </c>
      <c r="R10" s="132">
        <v>0.12</v>
      </c>
    </row>
    <row r="11" spans="1:18" s="20" customFormat="1" ht="39" customHeight="1" x14ac:dyDescent="0.3">
      <c r="A11" s="168"/>
      <c r="B11" s="213">
        <v>119</v>
      </c>
      <c r="C11" s="261" t="s">
        <v>15</v>
      </c>
      <c r="D11" s="226" t="s">
        <v>67</v>
      </c>
      <c r="E11" s="201">
        <v>45</v>
      </c>
      <c r="F11" s="210"/>
      <c r="G11" s="21">
        <v>3.19</v>
      </c>
      <c r="H11" s="17">
        <v>0.31</v>
      </c>
      <c r="I11" s="22">
        <v>19.89</v>
      </c>
      <c r="J11" s="286">
        <v>108</v>
      </c>
      <c r="K11" s="21">
        <v>0.05</v>
      </c>
      <c r="L11" s="17">
        <v>0</v>
      </c>
      <c r="M11" s="17">
        <v>0</v>
      </c>
      <c r="N11" s="22">
        <v>0.08</v>
      </c>
      <c r="O11" s="356">
        <v>16.649999999999999</v>
      </c>
      <c r="P11" s="17">
        <v>98.1</v>
      </c>
      <c r="Q11" s="17">
        <v>29.25</v>
      </c>
      <c r="R11" s="60">
        <v>1.26</v>
      </c>
    </row>
    <row r="12" spans="1:18" s="20" customFormat="1" ht="39" customHeight="1" x14ac:dyDescent="0.3">
      <c r="A12" s="168"/>
      <c r="B12" s="332"/>
      <c r="C12" s="379"/>
      <c r="D12" s="488" t="s">
        <v>24</v>
      </c>
      <c r="E12" s="498">
        <f>SUM(E6:E11)</f>
        <v>745</v>
      </c>
      <c r="F12" s="210"/>
      <c r="G12" s="29">
        <f>SUM(G6:G11)</f>
        <v>26.37</v>
      </c>
      <c r="H12" s="15">
        <f>SUM(H6:H11)</f>
        <v>17.799999999999997</v>
      </c>
      <c r="I12" s="195">
        <f>SUM(I6:I11)</f>
        <v>95.190000000000012</v>
      </c>
      <c r="J12" s="496">
        <f>SUM(J6:J11)</f>
        <v>658.04</v>
      </c>
      <c r="K12" s="29">
        <f>SUM(K6:K11)</f>
        <v>0.23000000000000004</v>
      </c>
      <c r="L12" s="15">
        <f>SUM(L6:L11)</f>
        <v>32.21</v>
      </c>
      <c r="M12" s="15">
        <f>SUM(M6:M11)</f>
        <v>0</v>
      </c>
      <c r="N12" s="195">
        <f>SUM(N6:N11)</f>
        <v>7.03</v>
      </c>
      <c r="O12" s="300">
        <f>SUM(O6:O11)</f>
        <v>128.64000000000001</v>
      </c>
      <c r="P12" s="15">
        <f>SUM(P6:P11)</f>
        <v>403.25</v>
      </c>
      <c r="Q12" s="15">
        <f>SUM(Q6:Q11)</f>
        <v>122.34</v>
      </c>
      <c r="R12" s="66">
        <f>SUM(R6:R11)</f>
        <v>4.54</v>
      </c>
    </row>
    <row r="13" spans="1:18" s="20" customFormat="1" ht="39" customHeight="1" thickBot="1" x14ac:dyDescent="0.35">
      <c r="A13" s="390"/>
      <c r="B13" s="516"/>
      <c r="C13" s="492"/>
      <c r="D13" s="489" t="s">
        <v>25</v>
      </c>
      <c r="E13" s="492"/>
      <c r="F13" s="458"/>
      <c r="G13" s="456"/>
      <c r="H13" s="62"/>
      <c r="I13" s="461"/>
      <c r="J13" s="497">
        <f>J12/23.5</f>
        <v>28.001702127659573</v>
      </c>
      <c r="K13" s="456"/>
      <c r="L13" s="62"/>
      <c r="M13" s="62"/>
      <c r="N13" s="461"/>
      <c r="O13" s="462"/>
      <c r="P13" s="62"/>
      <c r="Q13" s="62"/>
      <c r="R13" s="63"/>
    </row>
    <row r="14" spans="1:18" x14ac:dyDescent="0.3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18" ht="18" x14ac:dyDescent="0.3">
      <c r="C15" s="11"/>
      <c r="D15" s="30"/>
      <c r="E15" s="31"/>
      <c r="F15" s="11"/>
      <c r="G15" s="9"/>
      <c r="H15" s="11"/>
      <c r="I15" s="11"/>
    </row>
    <row r="16" spans="1:18" ht="18" x14ac:dyDescent="0.3">
      <c r="C16" s="11"/>
      <c r="D16" s="30"/>
      <c r="E16" s="31"/>
      <c r="F16" s="11"/>
      <c r="G16" s="11"/>
      <c r="H16" s="11"/>
      <c r="I16" s="11"/>
    </row>
    <row r="17" spans="3:9" ht="18" x14ac:dyDescent="0.3">
      <c r="C17" s="11"/>
      <c r="D17" s="30"/>
      <c r="E17" s="31"/>
      <c r="F17" s="11"/>
      <c r="G17" s="11"/>
      <c r="H17" s="11"/>
      <c r="I17" s="11"/>
    </row>
    <row r="18" spans="3:9" ht="18" x14ac:dyDescent="0.3">
      <c r="C18" s="11"/>
      <c r="D18" s="30"/>
      <c r="E18" s="31"/>
      <c r="F18" s="11"/>
      <c r="G18" s="11"/>
      <c r="H18" s="11"/>
      <c r="I18" s="11"/>
    </row>
    <row r="19" spans="3:9" ht="18.75" x14ac:dyDescent="0.25">
      <c r="C19" s="11"/>
      <c r="D19" s="30"/>
      <c r="E19" s="31"/>
      <c r="F19" s="11"/>
      <c r="G19" s="11"/>
      <c r="H19" s="11"/>
      <c r="I19" s="11"/>
    </row>
    <row r="20" spans="3:9" ht="18" x14ac:dyDescent="0.3">
      <c r="C20" s="11"/>
      <c r="D20" s="30"/>
      <c r="E20" s="31"/>
      <c r="F20" s="11"/>
      <c r="G20" s="11"/>
      <c r="H20" s="11"/>
      <c r="I20" s="11"/>
    </row>
    <row r="21" spans="3:9" x14ac:dyDescent="0.3">
      <c r="C21" s="11"/>
      <c r="D21" s="11"/>
      <c r="E21" s="11"/>
      <c r="F21" s="11"/>
      <c r="G21" s="11"/>
      <c r="H21" s="11"/>
      <c r="I21" s="11"/>
    </row>
    <row r="22" spans="3:9" x14ac:dyDescent="0.3">
      <c r="C22" s="11"/>
      <c r="D22" s="11"/>
      <c r="E22" s="11"/>
      <c r="F22" s="11"/>
      <c r="G22" s="11"/>
      <c r="H22" s="11"/>
      <c r="I22" s="11"/>
    </row>
    <row r="23" spans="3:9" x14ac:dyDescent="0.3">
      <c r="C23" s="11"/>
      <c r="D23" s="11"/>
      <c r="E23" s="11"/>
      <c r="F23" s="11"/>
      <c r="G23" s="11"/>
      <c r="H23" s="11"/>
      <c r="I23" s="11"/>
    </row>
    <row r="24" spans="3:9" x14ac:dyDescent="0.3">
      <c r="C24" s="11"/>
      <c r="D24" s="11"/>
      <c r="E24" s="11"/>
      <c r="F24" s="11"/>
      <c r="G24" s="11"/>
      <c r="H24" s="11"/>
      <c r="I24" s="11"/>
    </row>
    <row r="25" spans="3:9" x14ac:dyDescent="0.3">
      <c r="C25" s="11"/>
      <c r="D25" s="11"/>
      <c r="E25" s="11"/>
      <c r="F25" s="11"/>
      <c r="G25" s="11"/>
      <c r="H25" s="11"/>
      <c r="I25" s="11"/>
    </row>
    <row r="26" spans="3:9" x14ac:dyDescent="0.3">
      <c r="C26" s="11"/>
      <c r="D26" s="11"/>
      <c r="E26" s="11"/>
      <c r="F26" s="11"/>
      <c r="G26" s="11"/>
      <c r="H26" s="11"/>
      <c r="I26" s="11"/>
    </row>
    <row r="27" spans="3:9" x14ac:dyDescent="0.3">
      <c r="C27" s="11"/>
      <c r="D27" s="11"/>
      <c r="E27" s="11"/>
      <c r="F27" s="11"/>
      <c r="G27" s="11"/>
      <c r="H27" s="11"/>
      <c r="I27" s="11"/>
    </row>
  </sheetData>
  <mergeCells count="2">
    <mergeCell ref="K4:N4"/>
    <mergeCell ref="O4:R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4"/>
  <sheetViews>
    <sheetView topLeftCell="B1" zoomScale="70" zoomScaleNormal="70" workbookViewId="0">
      <selection activeCell="E16" sqref="E16"/>
    </sheetView>
  </sheetViews>
  <sheetFormatPr defaultRowHeight="14.4" x14ac:dyDescent="0.3"/>
  <cols>
    <col min="1" max="1" width="16.88671875" customWidth="1"/>
    <col min="2" max="2" width="14.6640625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47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20" customFormat="1" ht="21.75" customHeight="1" x14ac:dyDescent="0.3">
      <c r="A4" s="122"/>
      <c r="B4" s="523"/>
      <c r="C4" s="164" t="s">
        <v>45</v>
      </c>
      <c r="D4" s="137"/>
      <c r="E4" s="237"/>
      <c r="F4" s="164"/>
      <c r="G4" s="157"/>
      <c r="H4" s="383" t="s">
        <v>26</v>
      </c>
      <c r="I4" s="110"/>
      <c r="J4" s="384"/>
      <c r="K4" s="502" t="s">
        <v>27</v>
      </c>
      <c r="L4" s="1067" t="s">
        <v>28</v>
      </c>
      <c r="M4" s="1068"/>
      <c r="N4" s="1068"/>
      <c r="O4" s="1069"/>
      <c r="P4" s="1070" t="s">
        <v>29</v>
      </c>
      <c r="Q4" s="1070"/>
      <c r="R4" s="1070"/>
      <c r="S4" s="1071"/>
    </row>
    <row r="5" spans="1:47" s="20" customFormat="1" ht="28.5" customHeight="1" thickBot="1" x14ac:dyDescent="0.35">
      <c r="A5" s="471" t="s">
        <v>0</v>
      </c>
      <c r="B5" s="524"/>
      <c r="C5" s="165" t="s">
        <v>46</v>
      </c>
      <c r="D5" s="138" t="s">
        <v>47</v>
      </c>
      <c r="E5" s="165" t="s">
        <v>44</v>
      </c>
      <c r="F5" s="165" t="s">
        <v>30</v>
      </c>
      <c r="G5" s="158" t="s">
        <v>43</v>
      </c>
      <c r="H5" s="355" t="s">
        <v>31</v>
      </c>
      <c r="I5" s="118" t="s">
        <v>32</v>
      </c>
      <c r="J5" s="120" t="s">
        <v>33</v>
      </c>
      <c r="K5" s="503" t="s">
        <v>34</v>
      </c>
      <c r="L5" s="355" t="s">
        <v>35</v>
      </c>
      <c r="M5" s="118" t="s">
        <v>36</v>
      </c>
      <c r="N5" s="118" t="s">
        <v>37</v>
      </c>
      <c r="O5" s="120" t="s">
        <v>38</v>
      </c>
      <c r="P5" s="117" t="s">
        <v>39</v>
      </c>
      <c r="Q5" s="118" t="s">
        <v>40</v>
      </c>
      <c r="R5" s="118" t="s">
        <v>41</v>
      </c>
      <c r="S5" s="120" t="s">
        <v>42</v>
      </c>
    </row>
    <row r="6" spans="1:47" s="20" customFormat="1" ht="19.5" customHeight="1" x14ac:dyDescent="0.3">
      <c r="A6" s="54" t="s">
        <v>6</v>
      </c>
      <c r="B6" s="523"/>
      <c r="C6" s="215">
        <v>173</v>
      </c>
      <c r="D6" s="416" t="s">
        <v>8</v>
      </c>
      <c r="E6" s="416" t="s">
        <v>84</v>
      </c>
      <c r="F6" s="215">
        <v>60</v>
      </c>
      <c r="G6" s="370"/>
      <c r="H6" s="403">
        <v>1.1399999999999999</v>
      </c>
      <c r="I6" s="56">
        <v>4.4400000000000004</v>
      </c>
      <c r="J6" s="57">
        <v>3.78</v>
      </c>
      <c r="K6" s="504">
        <v>59.58</v>
      </c>
      <c r="L6" s="403">
        <v>0.03</v>
      </c>
      <c r="M6" s="56">
        <v>2.14</v>
      </c>
      <c r="N6" s="56">
        <v>0</v>
      </c>
      <c r="O6" s="57">
        <v>0.9</v>
      </c>
      <c r="P6" s="55">
        <v>22.75</v>
      </c>
      <c r="Q6" s="56">
        <v>34.15</v>
      </c>
      <c r="R6" s="56">
        <v>34.14</v>
      </c>
      <c r="S6" s="57">
        <v>0.6</v>
      </c>
    </row>
    <row r="7" spans="1:47" s="48" customFormat="1" ht="26.25" customHeight="1" x14ac:dyDescent="0.3">
      <c r="A7" s="68"/>
      <c r="B7" s="511"/>
      <c r="C7" s="211">
        <v>78</v>
      </c>
      <c r="D7" s="308" t="s">
        <v>10</v>
      </c>
      <c r="E7" s="517" t="s">
        <v>142</v>
      </c>
      <c r="F7" s="333">
        <v>90</v>
      </c>
      <c r="G7" s="160"/>
      <c r="H7" s="356">
        <v>14.85</v>
      </c>
      <c r="I7" s="17">
        <v>13.32</v>
      </c>
      <c r="J7" s="60">
        <v>5.94</v>
      </c>
      <c r="K7" s="381">
        <v>135.12</v>
      </c>
      <c r="L7" s="356">
        <v>0.06</v>
      </c>
      <c r="M7" s="17">
        <v>3.83</v>
      </c>
      <c r="N7" s="17">
        <v>0</v>
      </c>
      <c r="O7" s="60">
        <v>0.69</v>
      </c>
      <c r="P7" s="21">
        <v>20.58</v>
      </c>
      <c r="Q7" s="17">
        <v>74.39</v>
      </c>
      <c r="R7" s="17">
        <v>22.98</v>
      </c>
      <c r="S7" s="60">
        <v>0.95</v>
      </c>
    </row>
    <row r="8" spans="1:47" s="20" customFormat="1" ht="26.25" customHeight="1" x14ac:dyDescent="0.3">
      <c r="A8" s="58"/>
      <c r="B8" s="510"/>
      <c r="C8" s="212">
        <v>65</v>
      </c>
      <c r="D8" s="373" t="s">
        <v>78</v>
      </c>
      <c r="E8" s="518" t="s">
        <v>63</v>
      </c>
      <c r="F8" s="212">
        <v>150</v>
      </c>
      <c r="G8" s="159"/>
      <c r="H8" s="357">
        <v>6.45</v>
      </c>
      <c r="I8" s="13">
        <v>4.05</v>
      </c>
      <c r="J8" s="65">
        <v>40.200000000000003</v>
      </c>
      <c r="K8" s="161">
        <v>223.65</v>
      </c>
      <c r="L8" s="357">
        <v>0.08</v>
      </c>
      <c r="M8" s="13">
        <v>0</v>
      </c>
      <c r="N8" s="13">
        <v>0</v>
      </c>
      <c r="O8" s="65">
        <v>2.0699999999999998</v>
      </c>
      <c r="P8" s="129">
        <v>13.05</v>
      </c>
      <c r="Q8" s="13">
        <v>58.34</v>
      </c>
      <c r="R8" s="13">
        <v>22.53</v>
      </c>
      <c r="S8" s="65">
        <v>1.25</v>
      </c>
      <c r="T8" s="44"/>
      <c r="U8" s="45"/>
    </row>
    <row r="9" spans="1:47" s="20" customFormat="1" ht="23.25" customHeight="1" x14ac:dyDescent="0.3">
      <c r="A9" s="58"/>
      <c r="B9" s="510"/>
      <c r="C9" s="212">
        <v>159</v>
      </c>
      <c r="D9" s="373" t="s">
        <v>77</v>
      </c>
      <c r="E9" s="487" t="s">
        <v>85</v>
      </c>
      <c r="F9" s="275">
        <v>200</v>
      </c>
      <c r="G9" s="159"/>
      <c r="H9" s="356">
        <v>0.2</v>
      </c>
      <c r="I9" s="17">
        <v>0</v>
      </c>
      <c r="J9" s="60">
        <v>19.8</v>
      </c>
      <c r="K9" s="381">
        <v>80</v>
      </c>
      <c r="L9" s="356">
        <v>0</v>
      </c>
      <c r="M9" s="17">
        <v>9.1999999999999993</v>
      </c>
      <c r="N9" s="17">
        <v>0</v>
      </c>
      <c r="O9" s="60">
        <v>0.08</v>
      </c>
      <c r="P9" s="21">
        <v>14.58</v>
      </c>
      <c r="Q9" s="17">
        <v>7.12</v>
      </c>
      <c r="R9" s="17">
        <v>7.3</v>
      </c>
      <c r="S9" s="60">
        <v>0.86</v>
      </c>
    </row>
    <row r="10" spans="1:47" s="20" customFormat="1" ht="23.25" customHeight="1" x14ac:dyDescent="0.3">
      <c r="A10" s="58"/>
      <c r="B10" s="510"/>
      <c r="C10" s="213">
        <v>119</v>
      </c>
      <c r="D10" s="225" t="s">
        <v>15</v>
      </c>
      <c r="E10" s="225" t="s">
        <v>67</v>
      </c>
      <c r="F10" s="272">
        <v>20</v>
      </c>
      <c r="G10" s="201"/>
      <c r="H10" s="356">
        <v>1.4</v>
      </c>
      <c r="I10" s="17">
        <v>0.14000000000000001</v>
      </c>
      <c r="J10" s="60">
        <v>8.8000000000000007</v>
      </c>
      <c r="K10" s="381">
        <v>48</v>
      </c>
      <c r="L10" s="356">
        <v>0.02</v>
      </c>
      <c r="M10" s="17">
        <v>0</v>
      </c>
      <c r="N10" s="17">
        <v>0</v>
      </c>
      <c r="O10" s="60">
        <v>3.5999999999999997E-2</v>
      </c>
      <c r="P10" s="21">
        <v>7.4</v>
      </c>
      <c r="Q10" s="17">
        <v>43.6</v>
      </c>
      <c r="R10" s="17">
        <v>4.5999999999999996</v>
      </c>
      <c r="S10" s="60">
        <v>0.56000000000000005</v>
      </c>
    </row>
    <row r="11" spans="1:47" s="20" customFormat="1" ht="24" customHeight="1" x14ac:dyDescent="0.3">
      <c r="A11" s="58"/>
      <c r="B11" s="510"/>
      <c r="C11" s="210">
        <v>120</v>
      </c>
      <c r="D11" s="225" t="s">
        <v>16</v>
      </c>
      <c r="E11" s="225" t="s">
        <v>55</v>
      </c>
      <c r="F11" s="210">
        <v>20</v>
      </c>
      <c r="G11" s="201"/>
      <c r="H11" s="356">
        <v>1.1399999999999999</v>
      </c>
      <c r="I11" s="17">
        <v>0.22</v>
      </c>
      <c r="J11" s="60">
        <v>7.44</v>
      </c>
      <c r="K11" s="382">
        <v>36.26</v>
      </c>
      <c r="L11" s="356">
        <v>0.02</v>
      </c>
      <c r="M11" s="17">
        <v>0.08</v>
      </c>
      <c r="N11" s="17">
        <v>0</v>
      </c>
      <c r="O11" s="60">
        <v>0.06</v>
      </c>
      <c r="P11" s="21">
        <v>6.8</v>
      </c>
      <c r="Q11" s="17">
        <v>24</v>
      </c>
      <c r="R11" s="17">
        <v>8.1999999999999993</v>
      </c>
      <c r="S11" s="60">
        <v>0.46</v>
      </c>
    </row>
    <row r="12" spans="1:47" s="48" customFormat="1" ht="24" customHeight="1" x14ac:dyDescent="0.3">
      <c r="A12" s="68"/>
      <c r="B12" s="511"/>
      <c r="C12" s="211"/>
      <c r="D12" s="308"/>
      <c r="E12" s="488" t="s">
        <v>24</v>
      </c>
      <c r="F12" s="408">
        <f>F6+F7+F8+F9+F10+F11</f>
        <v>540</v>
      </c>
      <c r="G12" s="160"/>
      <c r="H12" s="419">
        <f t="shared" ref="H12:S12" si="0">H6+H7+H8+H9+H10+H11</f>
        <v>25.18</v>
      </c>
      <c r="I12" s="24">
        <f t="shared" si="0"/>
        <v>22.17</v>
      </c>
      <c r="J12" s="69">
        <f t="shared" si="0"/>
        <v>85.96</v>
      </c>
      <c r="K12" s="521">
        <f t="shared" si="0"/>
        <v>582.61</v>
      </c>
      <c r="L12" s="419">
        <f t="shared" si="0"/>
        <v>0.20999999999999996</v>
      </c>
      <c r="M12" s="24">
        <f t="shared" si="0"/>
        <v>15.25</v>
      </c>
      <c r="N12" s="24">
        <f t="shared" si="0"/>
        <v>0</v>
      </c>
      <c r="O12" s="69">
        <f t="shared" si="0"/>
        <v>3.8359999999999999</v>
      </c>
      <c r="P12" s="23">
        <f t="shared" si="0"/>
        <v>85.16</v>
      </c>
      <c r="Q12" s="24">
        <f t="shared" si="0"/>
        <v>241.6</v>
      </c>
      <c r="R12" s="24">
        <f t="shared" si="0"/>
        <v>99.75</v>
      </c>
      <c r="S12" s="69">
        <f t="shared" si="0"/>
        <v>4.68</v>
      </c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</row>
    <row r="13" spans="1:47" s="48" customFormat="1" ht="24" customHeight="1" thickBot="1" x14ac:dyDescent="0.35">
      <c r="A13" s="70"/>
      <c r="B13" s="525"/>
      <c r="C13" s="214"/>
      <c r="D13" s="432"/>
      <c r="E13" s="489" t="s">
        <v>25</v>
      </c>
      <c r="F13" s="214"/>
      <c r="G13" s="311"/>
      <c r="H13" s="364"/>
      <c r="I13" s="230"/>
      <c r="J13" s="231"/>
      <c r="K13" s="526">
        <f>K12/23.5</f>
        <v>24.791914893617022</v>
      </c>
      <c r="L13" s="364"/>
      <c r="M13" s="230"/>
      <c r="N13" s="230"/>
      <c r="O13" s="231"/>
      <c r="P13" s="312"/>
      <c r="Q13" s="230"/>
      <c r="R13" s="230"/>
      <c r="S13" s="231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</row>
    <row r="14" spans="1:47" s="20" customFormat="1" ht="26.4" customHeight="1" x14ac:dyDescent="0.3">
      <c r="A14" s="222" t="s">
        <v>7</v>
      </c>
      <c r="B14" s="512"/>
      <c r="C14" s="433">
        <v>173</v>
      </c>
      <c r="D14" s="859" t="s">
        <v>23</v>
      </c>
      <c r="E14" s="920" t="s">
        <v>84</v>
      </c>
      <c r="F14" s="457">
        <v>60</v>
      </c>
      <c r="G14" s="436"/>
      <c r="H14" s="403">
        <v>1.1399999999999999</v>
      </c>
      <c r="I14" s="56">
        <v>4.4400000000000004</v>
      </c>
      <c r="J14" s="57">
        <v>3.78</v>
      </c>
      <c r="K14" s="506">
        <v>59.58</v>
      </c>
      <c r="L14" s="403">
        <v>0.03</v>
      </c>
      <c r="M14" s="56">
        <v>2.14</v>
      </c>
      <c r="N14" s="56">
        <v>0</v>
      </c>
      <c r="O14" s="57">
        <v>0.91</v>
      </c>
      <c r="P14" s="55">
        <v>22.75</v>
      </c>
      <c r="Q14" s="56">
        <v>34.14</v>
      </c>
      <c r="R14" s="56">
        <v>23.45</v>
      </c>
      <c r="S14" s="57">
        <v>0.63</v>
      </c>
      <c r="T14" s="389"/>
      <c r="U14" s="389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</row>
    <row r="15" spans="1:47" s="20" customFormat="1" ht="26.4" customHeight="1" x14ac:dyDescent="0.3">
      <c r="A15" s="166"/>
      <c r="B15" s="513"/>
      <c r="C15" s="212">
        <v>138</v>
      </c>
      <c r="D15" s="373" t="s">
        <v>9</v>
      </c>
      <c r="E15" s="487" t="s">
        <v>82</v>
      </c>
      <c r="F15" s="275">
        <v>200</v>
      </c>
      <c r="G15" s="159"/>
      <c r="H15" s="357">
        <v>6.2</v>
      </c>
      <c r="I15" s="13">
        <v>6.2</v>
      </c>
      <c r="J15" s="65">
        <v>11</v>
      </c>
      <c r="K15" s="161">
        <v>125.8</v>
      </c>
      <c r="L15" s="357">
        <v>0.08</v>
      </c>
      <c r="M15" s="13">
        <v>10.7</v>
      </c>
      <c r="N15" s="13">
        <v>0</v>
      </c>
      <c r="O15" s="65">
        <v>0.16</v>
      </c>
      <c r="P15" s="129">
        <v>32.44</v>
      </c>
      <c r="Q15" s="13">
        <v>77.28</v>
      </c>
      <c r="R15" s="13">
        <v>51.28</v>
      </c>
      <c r="S15" s="65">
        <v>3.77</v>
      </c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</row>
    <row r="16" spans="1:47" s="20" customFormat="1" ht="26.4" customHeight="1" x14ac:dyDescent="0.3">
      <c r="A16" s="168"/>
      <c r="B16" s="513"/>
      <c r="C16" s="212">
        <v>126</v>
      </c>
      <c r="D16" s="373" t="s">
        <v>10</v>
      </c>
      <c r="E16" s="487" t="s">
        <v>215</v>
      </c>
      <c r="F16" s="275">
        <v>90</v>
      </c>
      <c r="G16" s="159"/>
      <c r="H16" s="357">
        <v>16.649999999999999</v>
      </c>
      <c r="I16" s="13">
        <v>8.01</v>
      </c>
      <c r="J16" s="65">
        <v>4.8600000000000003</v>
      </c>
      <c r="K16" s="161">
        <v>158.22</v>
      </c>
      <c r="L16" s="357">
        <v>0.15</v>
      </c>
      <c r="M16" s="13">
        <v>2.0099999999999998</v>
      </c>
      <c r="N16" s="13">
        <v>1.89</v>
      </c>
      <c r="O16" s="65">
        <v>1.1100000000000001</v>
      </c>
      <c r="P16" s="129">
        <v>41.45</v>
      </c>
      <c r="Q16" s="13">
        <v>314</v>
      </c>
      <c r="R16" s="13">
        <v>66.489999999999995</v>
      </c>
      <c r="S16" s="65">
        <v>5.3</v>
      </c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</row>
    <row r="17" spans="1:19" s="20" customFormat="1" ht="26.4" customHeight="1" x14ac:dyDescent="0.3">
      <c r="A17" s="168"/>
      <c r="B17" s="513"/>
      <c r="C17" s="212">
        <v>210</v>
      </c>
      <c r="D17" s="373" t="s">
        <v>78</v>
      </c>
      <c r="E17" s="518" t="s">
        <v>86</v>
      </c>
      <c r="F17" s="212">
        <v>150</v>
      </c>
      <c r="G17" s="159"/>
      <c r="H17" s="357">
        <v>13.95</v>
      </c>
      <c r="I17" s="13">
        <v>4.6500000000000004</v>
      </c>
      <c r="J17" s="65">
        <v>31.95</v>
      </c>
      <c r="K17" s="161">
        <v>224.85</v>
      </c>
      <c r="L17" s="357">
        <v>0.56999999999999995</v>
      </c>
      <c r="M17" s="13">
        <v>0</v>
      </c>
      <c r="N17" s="13">
        <v>0</v>
      </c>
      <c r="O17" s="65">
        <v>0.4</v>
      </c>
      <c r="P17" s="129">
        <v>75.03</v>
      </c>
      <c r="Q17" s="13">
        <v>171.19</v>
      </c>
      <c r="R17" s="17">
        <v>3.4</v>
      </c>
      <c r="S17" s="60">
        <v>0.66</v>
      </c>
    </row>
    <row r="18" spans="1:19" s="20" customFormat="1" ht="26.4" customHeight="1" x14ac:dyDescent="0.3">
      <c r="A18" s="168"/>
      <c r="B18" s="513"/>
      <c r="C18" s="212">
        <v>101</v>
      </c>
      <c r="D18" s="373" t="s">
        <v>20</v>
      </c>
      <c r="E18" s="487" t="s">
        <v>83</v>
      </c>
      <c r="F18" s="275">
        <v>200</v>
      </c>
      <c r="G18" s="159"/>
      <c r="H18" s="356">
        <v>0.8</v>
      </c>
      <c r="I18" s="17">
        <v>0</v>
      </c>
      <c r="J18" s="60">
        <v>24.6</v>
      </c>
      <c r="K18" s="381">
        <v>101.2</v>
      </c>
      <c r="L18" s="356">
        <v>0</v>
      </c>
      <c r="M18" s="17">
        <v>140</v>
      </c>
      <c r="N18" s="17">
        <v>0</v>
      </c>
      <c r="O18" s="60">
        <v>0.76</v>
      </c>
      <c r="P18" s="21">
        <v>21.6</v>
      </c>
      <c r="Q18" s="17">
        <v>3.4</v>
      </c>
      <c r="R18" s="17">
        <v>29.25</v>
      </c>
      <c r="S18" s="60">
        <v>1.26</v>
      </c>
    </row>
    <row r="19" spans="1:19" s="20" customFormat="1" ht="26.4" customHeight="1" x14ac:dyDescent="0.3">
      <c r="A19" s="168"/>
      <c r="B19" s="513"/>
      <c r="C19" s="213">
        <v>119</v>
      </c>
      <c r="D19" s="225" t="s">
        <v>15</v>
      </c>
      <c r="E19" s="226" t="s">
        <v>67</v>
      </c>
      <c r="F19" s="210">
        <v>45</v>
      </c>
      <c r="G19" s="201"/>
      <c r="H19" s="356">
        <v>3.19</v>
      </c>
      <c r="I19" s="17">
        <v>0.31</v>
      </c>
      <c r="J19" s="60">
        <v>19.89</v>
      </c>
      <c r="K19" s="381">
        <v>108</v>
      </c>
      <c r="L19" s="356">
        <v>0.05</v>
      </c>
      <c r="M19" s="17">
        <v>0</v>
      </c>
      <c r="N19" s="17">
        <v>0</v>
      </c>
      <c r="O19" s="60">
        <v>0.08</v>
      </c>
      <c r="P19" s="21">
        <v>16.649999999999999</v>
      </c>
      <c r="Q19" s="17">
        <v>98.1</v>
      </c>
      <c r="R19" s="17">
        <v>10.25</v>
      </c>
      <c r="S19" s="60">
        <v>0.56999999999999995</v>
      </c>
    </row>
    <row r="20" spans="1:19" s="20" customFormat="1" ht="26.4" customHeight="1" x14ac:dyDescent="0.3">
      <c r="A20" s="168"/>
      <c r="B20" s="513"/>
      <c r="C20" s="210">
        <v>120</v>
      </c>
      <c r="D20" s="225" t="s">
        <v>16</v>
      </c>
      <c r="E20" s="226" t="s">
        <v>55</v>
      </c>
      <c r="F20" s="210">
        <v>25</v>
      </c>
      <c r="G20" s="201"/>
      <c r="H20" s="356">
        <v>1.42</v>
      </c>
      <c r="I20" s="17">
        <v>0.27</v>
      </c>
      <c r="J20" s="60">
        <v>9.3000000000000007</v>
      </c>
      <c r="K20" s="381">
        <v>45.32</v>
      </c>
      <c r="L20" s="356">
        <v>0.02</v>
      </c>
      <c r="M20" s="17">
        <v>0.1</v>
      </c>
      <c r="N20" s="17">
        <v>0</v>
      </c>
      <c r="O20" s="60">
        <v>7.0000000000000007E-2</v>
      </c>
      <c r="P20" s="21">
        <v>8.5</v>
      </c>
      <c r="Q20" s="17">
        <v>30</v>
      </c>
      <c r="R20" s="15">
        <f>SUM(R14:R19)</f>
        <v>184.12</v>
      </c>
      <c r="S20" s="66">
        <f>SUM(S14:S19)</f>
        <v>12.19</v>
      </c>
    </row>
    <row r="21" spans="1:19" s="20" customFormat="1" ht="26.4" customHeight="1" x14ac:dyDescent="0.3">
      <c r="A21" s="168"/>
      <c r="B21" s="513"/>
      <c r="C21" s="332"/>
      <c r="D21" s="225"/>
      <c r="E21" s="488" t="s">
        <v>24</v>
      </c>
      <c r="F21" s="500">
        <f>SUM(F14:F20)</f>
        <v>770</v>
      </c>
      <c r="G21" s="201"/>
      <c r="H21" s="300">
        <f t="shared" ref="H21:Q21" si="1">SUM(H14:H20)</f>
        <v>43.349999999999994</v>
      </c>
      <c r="I21" s="15">
        <f t="shared" si="1"/>
        <v>23.879999999999995</v>
      </c>
      <c r="J21" s="66">
        <f t="shared" si="1"/>
        <v>105.38</v>
      </c>
      <c r="K21" s="508">
        <f t="shared" si="1"/>
        <v>822.97000000000014</v>
      </c>
      <c r="L21" s="300">
        <f t="shared" si="1"/>
        <v>0.9</v>
      </c>
      <c r="M21" s="15">
        <f t="shared" si="1"/>
        <v>154.94999999999999</v>
      </c>
      <c r="N21" s="15">
        <f t="shared" si="1"/>
        <v>1.89</v>
      </c>
      <c r="O21" s="66">
        <f t="shared" si="1"/>
        <v>3.4899999999999998</v>
      </c>
      <c r="P21" s="29">
        <f t="shared" si="1"/>
        <v>218.42000000000002</v>
      </c>
      <c r="Q21" s="15">
        <f t="shared" si="1"/>
        <v>728.11</v>
      </c>
      <c r="R21" s="16">
        <f>SUM(R20)</f>
        <v>184.12</v>
      </c>
      <c r="S21" s="121">
        <f>SUM(S20)</f>
        <v>12.19</v>
      </c>
    </row>
    <row r="22" spans="1:19" ht="30" customHeight="1" thickBot="1" x14ac:dyDescent="0.35">
      <c r="A22" s="390"/>
      <c r="B22" s="514"/>
      <c r="C22" s="516"/>
      <c r="D22" s="520"/>
      <c r="E22" s="489" t="s">
        <v>25</v>
      </c>
      <c r="F22" s="458"/>
      <c r="G22" s="492"/>
      <c r="H22" s="462"/>
      <c r="I22" s="62"/>
      <c r="J22" s="63"/>
      <c r="K22" s="509">
        <f>K21/23.5</f>
        <v>35.020000000000003</v>
      </c>
      <c r="L22" s="462"/>
      <c r="M22" s="62"/>
      <c r="N22" s="62"/>
      <c r="O22" s="63"/>
      <c r="P22" s="456"/>
      <c r="Q22" s="62"/>
      <c r="R22" s="391"/>
      <c r="S22" s="392"/>
    </row>
    <row r="23" spans="1:19" x14ac:dyDescent="0.3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19" ht="18" x14ac:dyDescent="0.3">
      <c r="D24" s="11"/>
      <c r="E24" s="30"/>
      <c r="F24" s="31"/>
      <c r="G24" s="11"/>
      <c r="H24" s="11"/>
      <c r="I24" s="11"/>
      <c r="J24" s="11"/>
    </row>
    <row r="25" spans="1:19" ht="18" x14ac:dyDescent="0.3">
      <c r="D25" s="11"/>
      <c r="E25" s="30"/>
      <c r="F25" s="31"/>
      <c r="G25" s="11"/>
      <c r="H25" s="11"/>
      <c r="I25" s="11"/>
      <c r="J25" s="11"/>
    </row>
    <row r="26" spans="1:19" ht="18" x14ac:dyDescent="0.3">
      <c r="D26" s="11"/>
      <c r="E26" s="30"/>
      <c r="F26" s="31"/>
      <c r="G26" s="11"/>
      <c r="H26" s="11"/>
      <c r="I26" s="11"/>
      <c r="J26" s="11"/>
    </row>
    <row r="27" spans="1:19" ht="18" x14ac:dyDescent="0.3">
      <c r="D27" s="11"/>
      <c r="E27" s="30"/>
      <c r="F27" s="31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O4"/>
    <mergeCell ref="P4:S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3"/>
  <sheetViews>
    <sheetView zoomScale="60" zoomScaleNormal="60" workbookViewId="0">
      <selection activeCell="G14" sqref="G14"/>
    </sheetView>
  </sheetViews>
  <sheetFormatPr defaultRowHeight="14.4" x14ac:dyDescent="0.3"/>
  <cols>
    <col min="1" max="1" width="16.88671875" customWidth="1"/>
    <col min="2" max="2" width="13.6640625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21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1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8"/>
      <c r="B4" s="179"/>
      <c r="C4" s="157" t="s">
        <v>45</v>
      </c>
      <c r="D4" s="499"/>
      <c r="E4" s="255"/>
      <c r="F4" s="164"/>
      <c r="G4" s="157"/>
      <c r="H4" s="383" t="s">
        <v>26</v>
      </c>
      <c r="I4" s="110"/>
      <c r="J4" s="384"/>
      <c r="K4" s="502" t="s">
        <v>27</v>
      </c>
      <c r="L4" s="1067" t="s">
        <v>28</v>
      </c>
      <c r="M4" s="1068"/>
      <c r="N4" s="1068"/>
      <c r="O4" s="1069"/>
      <c r="P4" s="1070" t="s">
        <v>29</v>
      </c>
      <c r="Q4" s="1070"/>
      <c r="R4" s="1070"/>
      <c r="S4" s="1071"/>
    </row>
    <row r="5" spans="1:21" s="20" customFormat="1" ht="28.5" customHeight="1" thickBot="1" x14ac:dyDescent="0.35">
      <c r="A5" s="219" t="s">
        <v>0</v>
      </c>
      <c r="B5" s="180"/>
      <c r="C5" s="158" t="s">
        <v>46</v>
      </c>
      <c r="D5" s="479" t="s">
        <v>47</v>
      </c>
      <c r="E5" s="158" t="s">
        <v>44</v>
      </c>
      <c r="F5" s="165" t="s">
        <v>30</v>
      </c>
      <c r="G5" s="158" t="s">
        <v>43</v>
      </c>
      <c r="H5" s="355" t="s">
        <v>31</v>
      </c>
      <c r="I5" s="118" t="s">
        <v>32</v>
      </c>
      <c r="J5" s="120" t="s">
        <v>33</v>
      </c>
      <c r="K5" s="503" t="s">
        <v>34</v>
      </c>
      <c r="L5" s="355" t="s">
        <v>35</v>
      </c>
      <c r="M5" s="118" t="s">
        <v>36</v>
      </c>
      <c r="N5" s="118" t="s">
        <v>37</v>
      </c>
      <c r="O5" s="120" t="s">
        <v>38</v>
      </c>
      <c r="P5" s="117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19.5" customHeight="1" x14ac:dyDescent="0.3">
      <c r="A6" s="222" t="s">
        <v>6</v>
      </c>
      <c r="B6" s="184"/>
      <c r="C6" s="476">
        <v>1</v>
      </c>
      <c r="D6" s="416" t="s">
        <v>23</v>
      </c>
      <c r="E6" s="370" t="s">
        <v>13</v>
      </c>
      <c r="F6" s="215">
        <v>15</v>
      </c>
      <c r="G6" s="501"/>
      <c r="H6" s="403">
        <v>3.66</v>
      </c>
      <c r="I6" s="56">
        <v>3.54</v>
      </c>
      <c r="J6" s="57">
        <v>0</v>
      </c>
      <c r="K6" s="504">
        <v>46.5</v>
      </c>
      <c r="L6" s="403">
        <v>0</v>
      </c>
      <c r="M6" s="56">
        <v>0.24</v>
      </c>
      <c r="N6" s="56">
        <v>0</v>
      </c>
      <c r="O6" s="57">
        <v>0</v>
      </c>
      <c r="P6" s="55">
        <v>150</v>
      </c>
      <c r="Q6" s="56">
        <v>81.599999999999994</v>
      </c>
      <c r="R6" s="56">
        <v>7.05</v>
      </c>
      <c r="S6" s="57">
        <v>0.09</v>
      </c>
    </row>
    <row r="7" spans="1:21" s="20" customFormat="1" ht="36" customHeight="1" x14ac:dyDescent="0.3">
      <c r="A7" s="166"/>
      <c r="B7" s="187"/>
      <c r="C7" s="201">
        <v>162</v>
      </c>
      <c r="D7" s="225" t="s">
        <v>54</v>
      </c>
      <c r="E7" s="256" t="s">
        <v>209</v>
      </c>
      <c r="F7" s="210">
        <v>30</v>
      </c>
      <c r="G7" s="261"/>
      <c r="H7" s="356">
        <v>5.8</v>
      </c>
      <c r="I7" s="17">
        <v>1.8</v>
      </c>
      <c r="J7" s="60">
        <v>18</v>
      </c>
      <c r="K7" s="382">
        <v>129</v>
      </c>
      <c r="L7" s="356"/>
      <c r="M7" s="17"/>
      <c r="N7" s="17"/>
      <c r="O7" s="60"/>
      <c r="P7" s="21"/>
      <c r="Q7" s="17"/>
      <c r="R7" s="17"/>
      <c r="S7" s="60"/>
    </row>
    <row r="8" spans="1:21" s="20" customFormat="1" ht="26.25" customHeight="1" x14ac:dyDescent="0.3">
      <c r="A8" s="166"/>
      <c r="B8" s="187"/>
      <c r="C8" s="159">
        <v>168</v>
      </c>
      <c r="D8" s="373" t="s">
        <v>76</v>
      </c>
      <c r="E8" s="354" t="s">
        <v>87</v>
      </c>
      <c r="F8" s="275">
        <v>205</v>
      </c>
      <c r="G8" s="159"/>
      <c r="H8" s="507">
        <v>8.6999999999999993</v>
      </c>
      <c r="I8" s="33">
        <v>8.3000000000000007</v>
      </c>
      <c r="J8" s="67">
        <v>32.799999999999997</v>
      </c>
      <c r="K8" s="505">
        <v>241.9</v>
      </c>
      <c r="L8" s="507">
        <v>0.16</v>
      </c>
      <c r="M8" s="33">
        <v>0.98</v>
      </c>
      <c r="N8" s="33">
        <v>0.04</v>
      </c>
      <c r="O8" s="67">
        <v>0.14000000000000001</v>
      </c>
      <c r="P8" s="32">
        <v>211.9</v>
      </c>
      <c r="Q8" s="33">
        <v>218.53</v>
      </c>
      <c r="R8" s="33">
        <v>47.1</v>
      </c>
      <c r="S8" s="67">
        <v>0.98</v>
      </c>
    </row>
    <row r="9" spans="1:21" s="48" customFormat="1" ht="26.25" customHeight="1" x14ac:dyDescent="0.3">
      <c r="A9" s="220"/>
      <c r="B9" s="185"/>
      <c r="C9" s="160">
        <v>117</v>
      </c>
      <c r="D9" s="308" t="s">
        <v>77</v>
      </c>
      <c r="E9" s="466" t="s">
        <v>88</v>
      </c>
      <c r="F9" s="278">
        <v>200</v>
      </c>
      <c r="G9" s="160"/>
      <c r="H9" s="356">
        <v>0.4</v>
      </c>
      <c r="I9" s="17">
        <v>0.2</v>
      </c>
      <c r="J9" s="60">
        <v>19.8</v>
      </c>
      <c r="K9" s="381">
        <v>47.6</v>
      </c>
      <c r="L9" s="356">
        <v>0</v>
      </c>
      <c r="M9" s="17">
        <v>1.3</v>
      </c>
      <c r="N9" s="17">
        <v>0</v>
      </c>
      <c r="O9" s="60">
        <v>0</v>
      </c>
      <c r="P9" s="21">
        <v>15.64</v>
      </c>
      <c r="Q9" s="17">
        <v>8.8000000000000007</v>
      </c>
      <c r="R9" s="17">
        <v>4.72</v>
      </c>
      <c r="S9" s="60">
        <v>0.8</v>
      </c>
    </row>
    <row r="10" spans="1:21" s="48" customFormat="1" ht="26.25" customHeight="1" x14ac:dyDescent="0.3">
      <c r="A10" s="220"/>
      <c r="B10" s="185"/>
      <c r="C10" s="641">
        <v>116</v>
      </c>
      <c r="D10" s="308" t="s">
        <v>15</v>
      </c>
      <c r="E10" s="310" t="s">
        <v>48</v>
      </c>
      <c r="F10" s="211">
        <v>30</v>
      </c>
      <c r="G10" s="970"/>
      <c r="H10" s="419">
        <v>2.13</v>
      </c>
      <c r="I10" s="24">
        <v>0.21</v>
      </c>
      <c r="J10" s="69">
        <v>13.26</v>
      </c>
      <c r="K10" s="848">
        <v>72</v>
      </c>
      <c r="L10" s="419">
        <v>0.03</v>
      </c>
      <c r="M10" s="24">
        <v>0</v>
      </c>
      <c r="N10" s="24">
        <v>0</v>
      </c>
      <c r="O10" s="69">
        <v>0.05</v>
      </c>
      <c r="P10" s="23">
        <v>11.1</v>
      </c>
      <c r="Q10" s="24">
        <v>65.400000000000006</v>
      </c>
      <c r="R10" s="24">
        <v>19.5</v>
      </c>
      <c r="S10" s="69">
        <v>0.84</v>
      </c>
      <c r="T10" s="49"/>
      <c r="U10" s="50"/>
    </row>
    <row r="11" spans="1:21" s="48" customFormat="1" ht="23.25" customHeight="1" x14ac:dyDescent="0.3">
      <c r="A11" s="220"/>
      <c r="B11" s="185"/>
      <c r="C11" s="160">
        <v>120</v>
      </c>
      <c r="D11" s="308" t="s">
        <v>16</v>
      </c>
      <c r="E11" s="310" t="s">
        <v>14</v>
      </c>
      <c r="F11" s="211">
        <v>20</v>
      </c>
      <c r="G11" s="970"/>
      <c r="H11" s="419">
        <v>1.1399999999999999</v>
      </c>
      <c r="I11" s="24">
        <v>0.22</v>
      </c>
      <c r="J11" s="69">
        <v>7.44</v>
      </c>
      <c r="K11" s="848">
        <v>36.26</v>
      </c>
      <c r="L11" s="419">
        <v>0.02</v>
      </c>
      <c r="M11" s="24">
        <v>0.08</v>
      </c>
      <c r="N11" s="24">
        <v>0</v>
      </c>
      <c r="O11" s="69">
        <v>0.06</v>
      </c>
      <c r="P11" s="23">
        <v>6.8</v>
      </c>
      <c r="Q11" s="24">
        <v>24</v>
      </c>
      <c r="R11" s="24">
        <v>8.1999999999999993</v>
      </c>
      <c r="S11" s="69">
        <v>0.46</v>
      </c>
    </row>
    <row r="12" spans="1:21" s="48" customFormat="1" ht="23.25" customHeight="1" x14ac:dyDescent="0.3">
      <c r="A12" s="220"/>
      <c r="B12" s="185"/>
      <c r="C12" s="160"/>
      <c r="D12" s="308"/>
      <c r="E12" s="467" t="s">
        <v>24</v>
      </c>
      <c r="F12" s="408">
        <f>F6+F7+F8+F9+F10+F11</f>
        <v>500</v>
      </c>
      <c r="G12" s="160"/>
      <c r="H12" s="304">
        <f t="shared" ref="H12:S12" si="0">H6+H7+H8+H9+H10+H11</f>
        <v>21.83</v>
      </c>
      <c r="I12" s="46">
        <f t="shared" si="0"/>
        <v>14.270000000000001</v>
      </c>
      <c r="J12" s="104">
        <f t="shared" si="0"/>
        <v>91.3</v>
      </c>
      <c r="K12" s="633">
        <f t="shared" si="0"/>
        <v>573.26</v>
      </c>
      <c r="L12" s="304">
        <f t="shared" si="0"/>
        <v>0.21</v>
      </c>
      <c r="M12" s="46">
        <f t="shared" si="0"/>
        <v>2.6</v>
      </c>
      <c r="N12" s="46">
        <f t="shared" si="0"/>
        <v>0.04</v>
      </c>
      <c r="O12" s="104">
        <f t="shared" si="0"/>
        <v>0.25</v>
      </c>
      <c r="P12" s="47">
        <f t="shared" si="0"/>
        <v>395.44</v>
      </c>
      <c r="Q12" s="46">
        <f t="shared" si="0"/>
        <v>398.33000000000004</v>
      </c>
      <c r="R12" s="46">
        <f t="shared" si="0"/>
        <v>86.570000000000007</v>
      </c>
      <c r="S12" s="104">
        <f t="shared" si="0"/>
        <v>3.17</v>
      </c>
    </row>
    <row r="13" spans="1:21" s="48" customFormat="1" ht="28.5" customHeight="1" thickBot="1" x14ac:dyDescent="0.35">
      <c r="A13" s="220"/>
      <c r="B13" s="185"/>
      <c r="C13" s="160"/>
      <c r="D13" s="308"/>
      <c r="E13" s="468" t="s">
        <v>25</v>
      </c>
      <c r="F13" s="211"/>
      <c r="G13" s="160"/>
      <c r="H13" s="401"/>
      <c r="I13" s="402"/>
      <c r="J13" s="803"/>
      <c r="K13" s="807">
        <f>K12/23.5</f>
        <v>24.39404255319149</v>
      </c>
      <c r="L13" s="401"/>
      <c r="M13" s="402"/>
      <c r="N13" s="402"/>
      <c r="O13" s="803"/>
      <c r="P13" s="802"/>
      <c r="Q13" s="402"/>
      <c r="R13" s="402"/>
      <c r="S13" s="803"/>
    </row>
    <row r="14" spans="1:21" s="20" customFormat="1" ht="33.75" customHeight="1" x14ac:dyDescent="0.3">
      <c r="A14" s="222" t="s">
        <v>7</v>
      </c>
      <c r="B14" s="184"/>
      <c r="C14" s="436">
        <v>17</v>
      </c>
      <c r="D14" s="435" t="s">
        <v>23</v>
      </c>
      <c r="E14" s="438" t="s">
        <v>196</v>
      </c>
      <c r="F14" s="457">
        <v>50</v>
      </c>
      <c r="G14" s="436"/>
      <c r="H14" s="403">
        <v>5.95</v>
      </c>
      <c r="I14" s="56">
        <v>5.05</v>
      </c>
      <c r="J14" s="57">
        <v>0.3</v>
      </c>
      <c r="K14" s="506">
        <v>70.7</v>
      </c>
      <c r="L14" s="403">
        <v>0.03</v>
      </c>
      <c r="M14" s="56">
        <v>0</v>
      </c>
      <c r="N14" s="56">
        <v>0.17</v>
      </c>
      <c r="O14" s="64">
        <v>0</v>
      </c>
      <c r="P14" s="403">
        <v>27.5</v>
      </c>
      <c r="Q14" s="56">
        <v>92.5</v>
      </c>
      <c r="R14" s="56">
        <v>27</v>
      </c>
      <c r="S14" s="57">
        <v>1.35</v>
      </c>
    </row>
    <row r="15" spans="1:21" s="20" customFormat="1" ht="33.75" customHeight="1" x14ac:dyDescent="0.3">
      <c r="A15" s="166"/>
      <c r="B15" s="751"/>
      <c r="C15" s="752">
        <v>1</v>
      </c>
      <c r="D15" s="373" t="s">
        <v>23</v>
      </c>
      <c r="E15" s="753" t="s">
        <v>13</v>
      </c>
      <c r="F15" s="754">
        <v>10</v>
      </c>
      <c r="G15" s="752"/>
      <c r="H15" s="356">
        <v>2.44</v>
      </c>
      <c r="I15" s="17">
        <v>2.36</v>
      </c>
      <c r="J15" s="60">
        <v>0</v>
      </c>
      <c r="K15" s="755">
        <v>31</v>
      </c>
      <c r="L15" s="356">
        <v>0</v>
      </c>
      <c r="M15" s="17">
        <v>0.16</v>
      </c>
      <c r="N15" s="17">
        <v>0.02</v>
      </c>
      <c r="O15" s="22">
        <v>0</v>
      </c>
      <c r="P15" s="356">
        <v>100</v>
      </c>
      <c r="Q15" s="17">
        <v>54.4</v>
      </c>
      <c r="R15" s="17">
        <v>4.7</v>
      </c>
      <c r="S15" s="60">
        <v>0.06</v>
      </c>
    </row>
    <row r="16" spans="1:21" s="20" customFormat="1" ht="33.75" customHeight="1" x14ac:dyDescent="0.3">
      <c r="A16" s="166"/>
      <c r="B16" s="187"/>
      <c r="C16" s="159">
        <v>35</v>
      </c>
      <c r="D16" s="373" t="s">
        <v>9</v>
      </c>
      <c r="E16" s="354" t="s">
        <v>89</v>
      </c>
      <c r="F16" s="275">
        <v>200</v>
      </c>
      <c r="G16" s="159"/>
      <c r="H16" s="357">
        <v>4.8</v>
      </c>
      <c r="I16" s="13">
        <v>7.6</v>
      </c>
      <c r="J16" s="65">
        <v>9</v>
      </c>
      <c r="K16" s="161">
        <v>123.6</v>
      </c>
      <c r="L16" s="357">
        <v>0.04</v>
      </c>
      <c r="M16" s="13">
        <v>1.92</v>
      </c>
      <c r="N16" s="13">
        <v>0</v>
      </c>
      <c r="O16" s="27">
        <v>0.42</v>
      </c>
      <c r="P16" s="357">
        <v>32.18</v>
      </c>
      <c r="Q16" s="13">
        <v>49.14</v>
      </c>
      <c r="R16" s="13">
        <v>14.76</v>
      </c>
      <c r="S16" s="65">
        <v>0.64</v>
      </c>
    </row>
    <row r="17" spans="1:19" s="20" customFormat="1" ht="33.75" customHeight="1" x14ac:dyDescent="0.3">
      <c r="A17" s="168"/>
      <c r="B17" s="187"/>
      <c r="C17" s="159">
        <v>181</v>
      </c>
      <c r="D17" s="373" t="s">
        <v>10</v>
      </c>
      <c r="E17" s="354" t="s">
        <v>120</v>
      </c>
      <c r="F17" s="275">
        <v>90</v>
      </c>
      <c r="G17" s="159"/>
      <c r="H17" s="357">
        <v>21.24</v>
      </c>
      <c r="I17" s="13">
        <v>7.47</v>
      </c>
      <c r="J17" s="65">
        <v>2.7</v>
      </c>
      <c r="K17" s="161">
        <v>162.9</v>
      </c>
      <c r="L17" s="357">
        <v>0.02</v>
      </c>
      <c r="M17" s="13">
        <v>0.3</v>
      </c>
      <c r="N17" s="13">
        <v>0.3</v>
      </c>
      <c r="O17" s="27">
        <v>2.2999999999999998</v>
      </c>
      <c r="P17" s="357">
        <v>27.9</v>
      </c>
      <c r="Q17" s="13">
        <v>154.4</v>
      </c>
      <c r="R17" s="13">
        <v>20.399999999999999</v>
      </c>
      <c r="S17" s="65">
        <v>2</v>
      </c>
    </row>
    <row r="18" spans="1:19" s="20" customFormat="1" ht="33.75" customHeight="1" x14ac:dyDescent="0.3">
      <c r="A18" s="168"/>
      <c r="B18" s="187"/>
      <c r="C18" s="250">
        <v>53</v>
      </c>
      <c r="D18" s="373" t="s">
        <v>78</v>
      </c>
      <c r="E18" s="921" t="s">
        <v>74</v>
      </c>
      <c r="F18" s="159">
        <v>150</v>
      </c>
      <c r="G18" s="250"/>
      <c r="H18" s="357">
        <v>3.3</v>
      </c>
      <c r="I18" s="13">
        <v>4.95</v>
      </c>
      <c r="J18" s="65">
        <v>32.25</v>
      </c>
      <c r="K18" s="161">
        <v>186.45</v>
      </c>
      <c r="L18" s="357">
        <v>0.03</v>
      </c>
      <c r="M18" s="13">
        <v>0</v>
      </c>
      <c r="N18" s="13">
        <v>0</v>
      </c>
      <c r="O18" s="27">
        <v>1.73</v>
      </c>
      <c r="P18" s="357">
        <v>4.95</v>
      </c>
      <c r="Q18" s="13">
        <v>79.83</v>
      </c>
      <c r="R18" s="43">
        <v>26.52</v>
      </c>
      <c r="S18" s="143">
        <v>0.53</v>
      </c>
    </row>
    <row r="19" spans="1:19" s="20" customFormat="1" ht="43.5" customHeight="1" x14ac:dyDescent="0.3">
      <c r="A19" s="168"/>
      <c r="B19" s="187"/>
      <c r="C19" s="201">
        <v>216</v>
      </c>
      <c r="D19" s="225" t="s">
        <v>20</v>
      </c>
      <c r="E19" s="363" t="s">
        <v>177</v>
      </c>
      <c r="F19" s="272">
        <v>200</v>
      </c>
      <c r="G19" s="261"/>
      <c r="H19" s="356">
        <v>0.26</v>
      </c>
      <c r="I19" s="17">
        <v>0</v>
      </c>
      <c r="J19" s="60">
        <v>15.46</v>
      </c>
      <c r="K19" s="382">
        <v>62</v>
      </c>
      <c r="L19" s="419">
        <v>0</v>
      </c>
      <c r="M19" s="24">
        <v>4.4000000000000004</v>
      </c>
      <c r="N19" s="24">
        <v>0</v>
      </c>
      <c r="O19" s="25">
        <v>0.32</v>
      </c>
      <c r="P19" s="419">
        <v>0.4</v>
      </c>
      <c r="Q19" s="24">
        <v>0</v>
      </c>
      <c r="R19" s="24">
        <v>0</v>
      </c>
      <c r="S19" s="69">
        <v>0.04</v>
      </c>
    </row>
    <row r="20" spans="1:19" s="20" customFormat="1" ht="33.75" customHeight="1" x14ac:dyDescent="0.3">
      <c r="A20" s="168"/>
      <c r="B20" s="187"/>
      <c r="C20" s="161">
        <v>119</v>
      </c>
      <c r="D20" s="225" t="s">
        <v>15</v>
      </c>
      <c r="E20" s="269" t="s">
        <v>67</v>
      </c>
      <c r="F20" s="211">
        <v>30</v>
      </c>
      <c r="G20" s="251"/>
      <c r="H20" s="419">
        <v>2.13</v>
      </c>
      <c r="I20" s="24">
        <v>0.21</v>
      </c>
      <c r="J20" s="69">
        <v>13.26</v>
      </c>
      <c r="K20" s="848">
        <v>72</v>
      </c>
      <c r="L20" s="419">
        <v>0.03</v>
      </c>
      <c r="M20" s="24">
        <v>0</v>
      </c>
      <c r="N20" s="24">
        <v>0</v>
      </c>
      <c r="O20" s="25">
        <v>0.05</v>
      </c>
      <c r="P20" s="419">
        <v>11.1</v>
      </c>
      <c r="Q20" s="24">
        <v>65.400000000000006</v>
      </c>
      <c r="R20" s="24">
        <v>19.5</v>
      </c>
      <c r="S20" s="69">
        <v>0.84</v>
      </c>
    </row>
    <row r="21" spans="1:19" s="20" customFormat="1" ht="33.75" customHeight="1" x14ac:dyDescent="0.3">
      <c r="A21" s="168"/>
      <c r="B21" s="187"/>
      <c r="C21" s="201">
        <v>120</v>
      </c>
      <c r="D21" s="225" t="s">
        <v>16</v>
      </c>
      <c r="E21" s="269" t="s">
        <v>55</v>
      </c>
      <c r="F21" s="211">
        <v>20</v>
      </c>
      <c r="G21" s="251"/>
      <c r="H21" s="419">
        <v>1.1399999999999999</v>
      </c>
      <c r="I21" s="24">
        <v>0.22</v>
      </c>
      <c r="J21" s="69">
        <v>7.44</v>
      </c>
      <c r="K21" s="848">
        <v>36.26</v>
      </c>
      <c r="L21" s="419">
        <v>0.02</v>
      </c>
      <c r="M21" s="24">
        <v>0.08</v>
      </c>
      <c r="N21" s="24">
        <v>0</v>
      </c>
      <c r="O21" s="25">
        <v>0.06</v>
      </c>
      <c r="P21" s="419">
        <v>6.8</v>
      </c>
      <c r="Q21" s="24">
        <v>24</v>
      </c>
      <c r="R21" s="24">
        <v>8.1999999999999993</v>
      </c>
      <c r="S21" s="69">
        <v>0.46</v>
      </c>
    </row>
    <row r="22" spans="1:19" s="20" customFormat="1" ht="33.75" customHeight="1" x14ac:dyDescent="0.3">
      <c r="A22" s="168"/>
      <c r="B22" s="187"/>
      <c r="C22" s="400"/>
      <c r="D22" s="334"/>
      <c r="E22" s="467" t="s">
        <v>24</v>
      </c>
      <c r="F22" s="500">
        <f>SUM(F14:F21)</f>
        <v>750</v>
      </c>
      <c r="G22" s="639"/>
      <c r="H22" s="1021">
        <f t="shared" ref="H22:S22" si="1">SUM(H14:H21)</f>
        <v>41.26</v>
      </c>
      <c r="I22" s="1020">
        <f t="shared" si="1"/>
        <v>27.86</v>
      </c>
      <c r="J22" s="1022">
        <f t="shared" si="1"/>
        <v>80.41</v>
      </c>
      <c r="K22" s="498">
        <f t="shared" si="1"/>
        <v>744.91000000000008</v>
      </c>
      <c r="L22" s="1021">
        <f t="shared" si="1"/>
        <v>0.17</v>
      </c>
      <c r="M22" s="1020">
        <f t="shared" si="1"/>
        <v>6.86</v>
      </c>
      <c r="N22" s="1020">
        <f t="shared" si="1"/>
        <v>0.49</v>
      </c>
      <c r="O22" s="1023">
        <f t="shared" si="1"/>
        <v>4.879999999999999</v>
      </c>
      <c r="P22" s="1021">
        <f t="shared" si="1"/>
        <v>210.83</v>
      </c>
      <c r="Q22" s="1020">
        <f t="shared" si="1"/>
        <v>519.67000000000007</v>
      </c>
      <c r="R22" s="1020">
        <f t="shared" si="1"/>
        <v>121.08</v>
      </c>
      <c r="S22" s="1022">
        <f t="shared" si="1"/>
        <v>5.9200000000000008</v>
      </c>
    </row>
    <row r="23" spans="1:19" s="20" customFormat="1" ht="33.75" customHeight="1" thickBot="1" x14ac:dyDescent="0.35">
      <c r="A23" s="390"/>
      <c r="B23" s="475"/>
      <c r="C23" s="477"/>
      <c r="D23" s="458"/>
      <c r="E23" s="469" t="s">
        <v>25</v>
      </c>
      <c r="F23" s="458"/>
      <c r="G23" s="492"/>
      <c r="H23" s="462"/>
      <c r="I23" s="62"/>
      <c r="J23" s="63"/>
      <c r="K23" s="509">
        <f>K22/23.5</f>
        <v>31.698297872340429</v>
      </c>
      <c r="L23" s="462"/>
      <c r="M23" s="62"/>
      <c r="N23" s="62"/>
      <c r="O23" s="461"/>
      <c r="P23" s="462"/>
      <c r="Q23" s="62"/>
      <c r="R23" s="62"/>
      <c r="S23" s="63"/>
    </row>
    <row r="24" spans="1:19" x14ac:dyDescent="0.3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19" s="321" customFormat="1" ht="18" x14ac:dyDescent="0.3">
      <c r="B25" s="423"/>
      <c r="C25" s="423"/>
      <c r="D25" s="424"/>
      <c r="E25" s="425"/>
      <c r="F25" s="426"/>
      <c r="G25" s="424"/>
      <c r="H25" s="424"/>
      <c r="I25" s="424"/>
      <c r="J25" s="424"/>
    </row>
    <row r="26" spans="1:19" ht="18" x14ac:dyDescent="0.3">
      <c r="D26" s="11"/>
      <c r="E26" s="30"/>
      <c r="F26" s="31"/>
      <c r="G26" s="11"/>
      <c r="H26" s="11"/>
      <c r="I26" s="11"/>
      <c r="J26" s="11"/>
    </row>
    <row r="27" spans="1:19" x14ac:dyDescent="0.3">
      <c r="D27" s="11"/>
      <c r="E27" s="11"/>
      <c r="F27" s="11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</sheetData>
  <mergeCells count="2">
    <mergeCell ref="L4:O4"/>
    <mergeCell ref="P4:S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43"/>
  <sheetViews>
    <sheetView topLeftCell="A4" zoomScale="70" zoomScaleNormal="70" workbookViewId="0">
      <selection activeCell="E23" sqref="E23"/>
    </sheetView>
  </sheetViews>
  <sheetFormatPr defaultRowHeight="14.4" x14ac:dyDescent="0.3"/>
  <cols>
    <col min="1" max="1" width="16.88671875" customWidth="1"/>
    <col min="2" max="2" width="11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21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1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8"/>
      <c r="B4" s="669"/>
      <c r="C4" s="647" t="s">
        <v>45</v>
      </c>
      <c r="D4" s="162"/>
      <c r="E4" s="237"/>
      <c r="F4" s="157"/>
      <c r="G4" s="164"/>
      <c r="H4" s="110" t="s">
        <v>26</v>
      </c>
      <c r="I4" s="110"/>
      <c r="J4" s="110"/>
      <c r="K4" s="284" t="s">
        <v>27</v>
      </c>
      <c r="L4" s="1070" t="s">
        <v>28</v>
      </c>
      <c r="M4" s="1068"/>
      <c r="N4" s="1068"/>
      <c r="O4" s="1068"/>
      <c r="P4" s="1067" t="s">
        <v>29</v>
      </c>
      <c r="Q4" s="1070"/>
      <c r="R4" s="1070"/>
      <c r="S4" s="1071"/>
    </row>
    <row r="5" spans="1:21" s="20" customFormat="1" ht="28.5" customHeight="1" thickBot="1" x14ac:dyDescent="0.35">
      <c r="A5" s="219" t="s">
        <v>0</v>
      </c>
      <c r="B5" s="670"/>
      <c r="C5" s="165" t="s">
        <v>46</v>
      </c>
      <c r="D5" s="675" t="s">
        <v>47</v>
      </c>
      <c r="E5" s="165" t="s">
        <v>44</v>
      </c>
      <c r="F5" s="158" t="s">
        <v>30</v>
      </c>
      <c r="G5" s="165" t="s">
        <v>43</v>
      </c>
      <c r="H5" s="117" t="s">
        <v>31</v>
      </c>
      <c r="I5" s="118" t="s">
        <v>32</v>
      </c>
      <c r="J5" s="279" t="s">
        <v>33</v>
      </c>
      <c r="K5" s="285" t="s">
        <v>34</v>
      </c>
      <c r="L5" s="117" t="s">
        <v>35</v>
      </c>
      <c r="M5" s="118" t="s">
        <v>36</v>
      </c>
      <c r="N5" s="118" t="s">
        <v>37</v>
      </c>
      <c r="O5" s="279" t="s">
        <v>38</v>
      </c>
      <c r="P5" s="355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222" t="s">
        <v>6</v>
      </c>
      <c r="B6" s="512"/>
      <c r="C6" s="215">
        <v>134</v>
      </c>
      <c r="D6" s="370" t="s">
        <v>23</v>
      </c>
      <c r="E6" s="416" t="s">
        <v>180</v>
      </c>
      <c r="F6" s="215">
        <v>150</v>
      </c>
      <c r="G6" s="501"/>
      <c r="H6" s="403">
        <v>0.6</v>
      </c>
      <c r="I6" s="56">
        <v>0</v>
      </c>
      <c r="J6" s="57">
        <v>16.95</v>
      </c>
      <c r="K6" s="506">
        <v>69</v>
      </c>
      <c r="L6" s="403">
        <v>1.4999999999999999E-2</v>
      </c>
      <c r="M6" s="56">
        <v>19.5</v>
      </c>
      <c r="N6" s="56">
        <v>4.4999999999999998E-2</v>
      </c>
      <c r="O6" s="57">
        <v>0</v>
      </c>
      <c r="P6" s="55">
        <v>24</v>
      </c>
      <c r="Q6" s="56">
        <v>16.5</v>
      </c>
      <c r="R6" s="56">
        <v>13.5</v>
      </c>
      <c r="S6" s="57">
        <v>3.3</v>
      </c>
    </row>
    <row r="7" spans="1:21" s="20" customFormat="1" ht="26.4" customHeight="1" x14ac:dyDescent="0.3">
      <c r="A7" s="472"/>
      <c r="B7" s="671" t="s">
        <v>98</v>
      </c>
      <c r="C7" s="273">
        <v>221</v>
      </c>
      <c r="D7" s="562" t="s">
        <v>10</v>
      </c>
      <c r="E7" s="351" t="s">
        <v>94</v>
      </c>
      <c r="F7" s="273">
        <v>90</v>
      </c>
      <c r="G7" s="562"/>
      <c r="H7" s="493">
        <v>18.100000000000001</v>
      </c>
      <c r="I7" s="96">
        <v>15.7</v>
      </c>
      <c r="J7" s="97">
        <v>11.7</v>
      </c>
      <c r="K7" s="677">
        <v>261.8</v>
      </c>
      <c r="L7" s="493">
        <v>0.03</v>
      </c>
      <c r="M7" s="96">
        <v>0.5</v>
      </c>
      <c r="N7" s="96">
        <v>0</v>
      </c>
      <c r="O7" s="97">
        <v>1.2</v>
      </c>
      <c r="P7" s="95">
        <v>17.350000000000001</v>
      </c>
      <c r="Q7" s="96">
        <v>113.15</v>
      </c>
      <c r="R7" s="96">
        <v>16.149999999999999</v>
      </c>
      <c r="S7" s="97">
        <v>0.97</v>
      </c>
    </row>
    <row r="8" spans="1:21" s="20" customFormat="1" ht="36" customHeight="1" x14ac:dyDescent="0.3">
      <c r="A8" s="473"/>
      <c r="B8" s="672" t="s">
        <v>100</v>
      </c>
      <c r="C8" s="274">
        <v>81</v>
      </c>
      <c r="D8" s="561" t="s">
        <v>10</v>
      </c>
      <c r="E8" s="480" t="s">
        <v>93</v>
      </c>
      <c r="F8" s="274">
        <v>90</v>
      </c>
      <c r="G8" s="561"/>
      <c r="H8" s="358">
        <v>22.41</v>
      </c>
      <c r="I8" s="102">
        <v>15.3</v>
      </c>
      <c r="J8" s="171">
        <v>0.54</v>
      </c>
      <c r="K8" s="678">
        <v>229.77</v>
      </c>
      <c r="L8" s="358">
        <v>0.05</v>
      </c>
      <c r="M8" s="102">
        <v>1.24</v>
      </c>
      <c r="N8" s="102">
        <v>0.01</v>
      </c>
      <c r="O8" s="171">
        <v>1.4</v>
      </c>
      <c r="P8" s="101">
        <v>27.54</v>
      </c>
      <c r="Q8" s="102">
        <v>170.72</v>
      </c>
      <c r="R8" s="102">
        <v>21.15</v>
      </c>
      <c r="S8" s="171">
        <v>1.2</v>
      </c>
    </row>
    <row r="9" spans="1:21" s="20" customFormat="1" ht="26.25" customHeight="1" x14ac:dyDescent="0.3">
      <c r="A9" s="166"/>
      <c r="B9" s="513"/>
      <c r="C9" s="160">
        <v>227</v>
      </c>
      <c r="D9" s="308" t="s">
        <v>78</v>
      </c>
      <c r="E9" s="481" t="s">
        <v>170</v>
      </c>
      <c r="F9" s="431">
        <v>150</v>
      </c>
      <c r="G9" s="211"/>
      <c r="H9" s="369">
        <v>4.3499999999999996</v>
      </c>
      <c r="I9" s="135">
        <v>3.9</v>
      </c>
      <c r="J9" s="313">
        <v>20.399999999999999</v>
      </c>
      <c r="K9" s="641">
        <v>134.25</v>
      </c>
      <c r="L9" s="369">
        <v>0.12</v>
      </c>
      <c r="M9" s="135">
        <v>0</v>
      </c>
      <c r="N9" s="135">
        <v>0</v>
      </c>
      <c r="O9" s="313">
        <v>1.47</v>
      </c>
      <c r="P9" s="369">
        <v>7.92</v>
      </c>
      <c r="Q9" s="135">
        <v>109.87</v>
      </c>
      <c r="R9" s="135">
        <v>73.540000000000006</v>
      </c>
      <c r="S9" s="313">
        <v>2.46</v>
      </c>
    </row>
    <row r="10" spans="1:21" s="48" customFormat="1" ht="26.25" customHeight="1" x14ac:dyDescent="0.3">
      <c r="A10" s="220"/>
      <c r="B10" s="673"/>
      <c r="C10" s="212">
        <v>103</v>
      </c>
      <c r="D10" s="394" t="s">
        <v>20</v>
      </c>
      <c r="E10" s="487" t="s">
        <v>75</v>
      </c>
      <c r="F10" s="430">
        <v>200</v>
      </c>
      <c r="G10" s="212"/>
      <c r="H10" s="21">
        <v>0.2</v>
      </c>
      <c r="I10" s="17">
        <v>0</v>
      </c>
      <c r="J10" s="22">
        <v>20.399999999999999</v>
      </c>
      <c r="K10" s="286">
        <v>82</v>
      </c>
      <c r="L10" s="21">
        <v>0</v>
      </c>
      <c r="M10" s="17">
        <v>9.24</v>
      </c>
      <c r="N10" s="17">
        <v>0</v>
      </c>
      <c r="O10" s="22">
        <v>0.04</v>
      </c>
      <c r="P10" s="356">
        <v>17.64</v>
      </c>
      <c r="Q10" s="17">
        <v>5.0599999999999996</v>
      </c>
      <c r="R10" s="42">
        <v>2.86</v>
      </c>
      <c r="S10" s="132">
        <v>0.12</v>
      </c>
    </row>
    <row r="11" spans="1:21" s="48" customFormat="1" ht="26.25" customHeight="1" x14ac:dyDescent="0.3">
      <c r="A11" s="220"/>
      <c r="B11" s="673"/>
      <c r="C11" s="213">
        <v>119</v>
      </c>
      <c r="D11" s="261" t="s">
        <v>15</v>
      </c>
      <c r="E11" s="226" t="s">
        <v>67</v>
      </c>
      <c r="F11" s="210">
        <v>30</v>
      </c>
      <c r="G11" s="378"/>
      <c r="H11" s="356">
        <v>2.13</v>
      </c>
      <c r="I11" s="17">
        <v>0.21</v>
      </c>
      <c r="J11" s="60">
        <v>13.26</v>
      </c>
      <c r="K11" s="382">
        <v>72</v>
      </c>
      <c r="L11" s="356">
        <v>0.03</v>
      </c>
      <c r="M11" s="17">
        <v>0</v>
      </c>
      <c r="N11" s="17">
        <v>0</v>
      </c>
      <c r="O11" s="60">
        <v>0.05</v>
      </c>
      <c r="P11" s="21">
        <v>11.1</v>
      </c>
      <c r="Q11" s="17">
        <v>65.400000000000006</v>
      </c>
      <c r="R11" s="17">
        <v>19.5</v>
      </c>
      <c r="S11" s="60">
        <v>0.84</v>
      </c>
      <c r="T11" s="49"/>
      <c r="U11" s="50"/>
    </row>
    <row r="12" spans="1:21" s="48" customFormat="1" ht="23.25" customHeight="1" x14ac:dyDescent="0.3">
      <c r="A12" s="220"/>
      <c r="B12" s="673"/>
      <c r="C12" s="210">
        <v>120</v>
      </c>
      <c r="D12" s="261" t="s">
        <v>16</v>
      </c>
      <c r="E12" s="225" t="s">
        <v>14</v>
      </c>
      <c r="F12" s="210">
        <v>20</v>
      </c>
      <c r="G12" s="378"/>
      <c r="H12" s="356">
        <v>1.1399999999999999</v>
      </c>
      <c r="I12" s="17">
        <v>0.22</v>
      </c>
      <c r="J12" s="60">
        <v>7.44</v>
      </c>
      <c r="K12" s="382">
        <v>36.26</v>
      </c>
      <c r="L12" s="356">
        <v>0.02</v>
      </c>
      <c r="M12" s="17">
        <v>0.08</v>
      </c>
      <c r="N12" s="17">
        <v>0</v>
      </c>
      <c r="O12" s="60">
        <v>0.06</v>
      </c>
      <c r="P12" s="21">
        <v>6.8</v>
      </c>
      <c r="Q12" s="17">
        <v>24</v>
      </c>
      <c r="R12" s="17">
        <v>8.1999999999999993</v>
      </c>
      <c r="S12" s="60">
        <v>0.46</v>
      </c>
    </row>
    <row r="13" spans="1:21" s="48" customFormat="1" ht="23.25" customHeight="1" x14ac:dyDescent="0.3">
      <c r="A13" s="472"/>
      <c r="B13" s="671" t="s">
        <v>98</v>
      </c>
      <c r="C13" s="273"/>
      <c r="D13" s="562"/>
      <c r="E13" s="482" t="s">
        <v>24</v>
      </c>
      <c r="F13" s="453">
        <f>F6+F7+F9+F10+F11+F12</f>
        <v>640</v>
      </c>
      <c r="G13" s="247"/>
      <c r="H13" s="302">
        <f t="shared" ref="H13:S13" si="0">H6+H7+H9+H10+H11+H12</f>
        <v>26.520000000000003</v>
      </c>
      <c r="I13" s="26">
        <f t="shared" si="0"/>
        <v>20.029999999999998</v>
      </c>
      <c r="J13" s="98">
        <f t="shared" si="0"/>
        <v>90.149999999999991</v>
      </c>
      <c r="K13" s="490">
        <f t="shared" si="0"/>
        <v>655.30999999999995</v>
      </c>
      <c r="L13" s="302">
        <f t="shared" si="0"/>
        <v>0.21499999999999997</v>
      </c>
      <c r="M13" s="26">
        <f t="shared" si="0"/>
        <v>29.32</v>
      </c>
      <c r="N13" s="26">
        <f t="shared" si="0"/>
        <v>4.4999999999999998E-2</v>
      </c>
      <c r="O13" s="98">
        <f t="shared" si="0"/>
        <v>2.82</v>
      </c>
      <c r="P13" s="77">
        <f t="shared" si="0"/>
        <v>84.809999999999988</v>
      </c>
      <c r="Q13" s="26">
        <f t="shared" si="0"/>
        <v>333.98</v>
      </c>
      <c r="R13" s="26">
        <f t="shared" si="0"/>
        <v>133.75</v>
      </c>
      <c r="S13" s="98">
        <f t="shared" si="0"/>
        <v>8.15</v>
      </c>
    </row>
    <row r="14" spans="1:21" s="48" customFormat="1" ht="23.25" customHeight="1" x14ac:dyDescent="0.3">
      <c r="A14" s="473"/>
      <c r="B14" s="672" t="s">
        <v>100</v>
      </c>
      <c r="C14" s="274"/>
      <c r="D14" s="561"/>
      <c r="E14" s="483" t="s">
        <v>24</v>
      </c>
      <c r="F14" s="451">
        <f>F6+F8+F9+F10+F11+F12</f>
        <v>640</v>
      </c>
      <c r="G14" s="248"/>
      <c r="H14" s="494">
        <f t="shared" ref="H14:S14" si="1">H6+H8+H9+H10+H11+H12</f>
        <v>30.83</v>
      </c>
      <c r="I14" s="81">
        <f t="shared" si="1"/>
        <v>19.63</v>
      </c>
      <c r="J14" s="128">
        <f t="shared" si="1"/>
        <v>78.989999999999995</v>
      </c>
      <c r="K14" s="679">
        <f>K6+K8+K9+K10+K11+K12</f>
        <v>623.28</v>
      </c>
      <c r="L14" s="494">
        <f t="shared" si="1"/>
        <v>0.23499999999999999</v>
      </c>
      <c r="M14" s="81">
        <f t="shared" si="1"/>
        <v>30.059999999999995</v>
      </c>
      <c r="N14" s="81">
        <f t="shared" si="1"/>
        <v>5.5E-2</v>
      </c>
      <c r="O14" s="128">
        <f t="shared" si="1"/>
        <v>3.02</v>
      </c>
      <c r="P14" s="82">
        <f t="shared" si="1"/>
        <v>94.999999999999986</v>
      </c>
      <c r="Q14" s="81">
        <f t="shared" si="1"/>
        <v>391.55000000000007</v>
      </c>
      <c r="R14" s="81">
        <f t="shared" si="1"/>
        <v>138.75</v>
      </c>
      <c r="S14" s="128">
        <f t="shared" si="1"/>
        <v>8.3800000000000008</v>
      </c>
    </row>
    <row r="15" spans="1:21" s="48" customFormat="1" ht="23.25" customHeight="1" x14ac:dyDescent="0.3">
      <c r="A15" s="472"/>
      <c r="B15" s="671" t="s">
        <v>98</v>
      </c>
      <c r="C15" s="273"/>
      <c r="D15" s="562"/>
      <c r="E15" s="484" t="s">
        <v>25</v>
      </c>
      <c r="F15" s="273"/>
      <c r="G15" s="247"/>
      <c r="H15" s="302"/>
      <c r="I15" s="26"/>
      <c r="J15" s="98"/>
      <c r="K15" s="680">
        <f>K13/23.5</f>
        <v>27.885531914893615</v>
      </c>
      <c r="L15" s="302"/>
      <c r="M15" s="26"/>
      <c r="N15" s="26"/>
      <c r="O15" s="98"/>
      <c r="P15" s="77"/>
      <c r="Q15" s="26"/>
      <c r="R15" s="26"/>
      <c r="S15" s="98"/>
    </row>
    <row r="16" spans="1:21" s="48" customFormat="1" ht="28.5" customHeight="1" thickBot="1" x14ac:dyDescent="0.35">
      <c r="A16" s="474"/>
      <c r="B16" s="674" t="s">
        <v>100</v>
      </c>
      <c r="C16" s="277"/>
      <c r="D16" s="563"/>
      <c r="E16" s="485" t="s">
        <v>25</v>
      </c>
      <c r="F16" s="277"/>
      <c r="G16" s="249"/>
      <c r="H16" s="711"/>
      <c r="I16" s="648"/>
      <c r="J16" s="649"/>
      <c r="K16" s="681">
        <f>K14/23.5</f>
        <v>26.522553191489362</v>
      </c>
      <c r="L16" s="711"/>
      <c r="M16" s="648"/>
      <c r="N16" s="648"/>
      <c r="O16" s="649"/>
      <c r="P16" s="713"/>
      <c r="Q16" s="648"/>
      <c r="R16" s="648"/>
      <c r="S16" s="649"/>
    </row>
    <row r="17" spans="1:19" s="20" customFormat="1" ht="33.75" customHeight="1" x14ac:dyDescent="0.3">
      <c r="A17" s="222" t="s">
        <v>7</v>
      </c>
      <c r="B17" s="184"/>
      <c r="C17" s="433">
        <v>172</v>
      </c>
      <c r="D17" s="515" t="s">
        <v>23</v>
      </c>
      <c r="E17" s="486" t="s">
        <v>197</v>
      </c>
      <c r="F17" s="934">
        <v>60</v>
      </c>
      <c r="G17" s="436"/>
      <c r="H17" s="439">
        <v>1.86</v>
      </c>
      <c r="I17" s="145">
        <v>0.12</v>
      </c>
      <c r="J17" s="146">
        <v>4.26</v>
      </c>
      <c r="K17" s="682">
        <v>24.6</v>
      </c>
      <c r="L17" s="439">
        <v>0.06</v>
      </c>
      <c r="M17" s="145">
        <v>6</v>
      </c>
      <c r="N17" s="145">
        <v>0.18</v>
      </c>
      <c r="O17" s="945">
        <v>0</v>
      </c>
      <c r="P17" s="439">
        <v>9.6</v>
      </c>
      <c r="Q17" s="145">
        <v>31.8</v>
      </c>
      <c r="R17" s="145">
        <v>12.6</v>
      </c>
      <c r="S17" s="146">
        <v>0.42</v>
      </c>
    </row>
    <row r="18" spans="1:19" s="20" customFormat="1" ht="33.75" customHeight="1" x14ac:dyDescent="0.3">
      <c r="A18" s="166"/>
      <c r="B18" s="188" t="s">
        <v>98</v>
      </c>
      <c r="C18" s="273">
        <v>49</v>
      </c>
      <c r="D18" s="562" t="s">
        <v>9</v>
      </c>
      <c r="E18" s="763" t="s">
        <v>172</v>
      </c>
      <c r="F18" s="935">
        <v>200</v>
      </c>
      <c r="G18" s="247"/>
      <c r="H18" s="764">
        <v>8.6</v>
      </c>
      <c r="I18" s="765">
        <v>8.4</v>
      </c>
      <c r="J18" s="766">
        <v>10.8</v>
      </c>
      <c r="K18" s="767">
        <v>153.80000000000001</v>
      </c>
      <c r="L18" s="764">
        <v>0.1</v>
      </c>
      <c r="M18" s="765">
        <v>10</v>
      </c>
      <c r="N18" s="765">
        <v>2E-3</v>
      </c>
      <c r="O18" s="831">
        <v>0.7</v>
      </c>
      <c r="P18" s="764">
        <v>36.840000000000003</v>
      </c>
      <c r="Q18" s="765">
        <v>101.94</v>
      </c>
      <c r="R18" s="765">
        <v>30.52</v>
      </c>
      <c r="S18" s="766">
        <v>1.2</v>
      </c>
    </row>
    <row r="19" spans="1:19" s="20" customFormat="1" ht="33.75" customHeight="1" x14ac:dyDescent="0.3">
      <c r="A19" s="166"/>
      <c r="B19" s="932" t="s">
        <v>100</v>
      </c>
      <c r="C19" s="922">
        <v>37</v>
      </c>
      <c r="D19" s="923" t="s">
        <v>9</v>
      </c>
      <c r="E19" s="924" t="s">
        <v>68</v>
      </c>
      <c r="F19" s="936">
        <v>200</v>
      </c>
      <c r="G19" s="925"/>
      <c r="H19" s="926">
        <v>6</v>
      </c>
      <c r="I19" s="927">
        <v>5.4</v>
      </c>
      <c r="J19" s="928">
        <v>10.8</v>
      </c>
      <c r="K19" s="929">
        <v>115.6</v>
      </c>
      <c r="L19" s="926">
        <v>0.1</v>
      </c>
      <c r="M19" s="927">
        <v>10.7</v>
      </c>
      <c r="N19" s="927">
        <v>0</v>
      </c>
      <c r="O19" s="946">
        <v>0.18</v>
      </c>
      <c r="P19" s="926">
        <v>33.14</v>
      </c>
      <c r="Q19" s="927">
        <v>77.040000000000006</v>
      </c>
      <c r="R19" s="927">
        <v>27.32</v>
      </c>
      <c r="S19" s="928">
        <v>1.02</v>
      </c>
    </row>
    <row r="20" spans="1:19" s="20" customFormat="1" ht="33.75" customHeight="1" x14ac:dyDescent="0.3">
      <c r="A20" s="809"/>
      <c r="B20" s="188" t="s">
        <v>98</v>
      </c>
      <c r="C20" s="273">
        <v>179</v>
      </c>
      <c r="D20" s="562" t="s">
        <v>10</v>
      </c>
      <c r="E20" s="763" t="s">
        <v>167</v>
      </c>
      <c r="F20" s="935">
        <v>90</v>
      </c>
      <c r="G20" s="247"/>
      <c r="H20" s="764">
        <v>11.61</v>
      </c>
      <c r="I20" s="765">
        <v>7.02</v>
      </c>
      <c r="J20" s="766">
        <v>2.52</v>
      </c>
      <c r="K20" s="767">
        <v>119.43</v>
      </c>
      <c r="L20" s="764">
        <v>0.21</v>
      </c>
      <c r="M20" s="765">
        <v>77.16</v>
      </c>
      <c r="N20" s="765">
        <v>7.0000000000000007E-2</v>
      </c>
      <c r="O20" s="831">
        <v>5.27</v>
      </c>
      <c r="P20" s="764">
        <v>22.15</v>
      </c>
      <c r="Q20" s="765">
        <v>221.14</v>
      </c>
      <c r="R20" s="765">
        <v>14.93</v>
      </c>
      <c r="S20" s="766">
        <v>11.35</v>
      </c>
    </row>
    <row r="21" spans="1:19" s="20" customFormat="1" ht="33.75" customHeight="1" x14ac:dyDescent="0.3">
      <c r="A21" s="815"/>
      <c r="B21" s="189" t="s">
        <v>100</v>
      </c>
      <c r="C21" s="274">
        <v>85</v>
      </c>
      <c r="D21" s="561" t="s">
        <v>10</v>
      </c>
      <c r="E21" s="770" t="s">
        <v>198</v>
      </c>
      <c r="F21" s="937">
        <v>90</v>
      </c>
      <c r="G21" s="248"/>
      <c r="H21" s="567">
        <v>13.77</v>
      </c>
      <c r="I21" s="83">
        <v>7.74</v>
      </c>
      <c r="J21" s="127">
        <v>3.33</v>
      </c>
      <c r="K21" s="565">
        <v>138.15</v>
      </c>
      <c r="L21" s="567">
        <v>0.16</v>
      </c>
      <c r="M21" s="83">
        <v>6.79</v>
      </c>
      <c r="N21" s="83">
        <v>4.8</v>
      </c>
      <c r="O21" s="84">
        <v>1.03</v>
      </c>
      <c r="P21" s="567">
        <v>28.8</v>
      </c>
      <c r="Q21" s="83">
        <v>204.4</v>
      </c>
      <c r="R21" s="83">
        <v>17.18</v>
      </c>
      <c r="S21" s="127">
        <v>4.4000000000000004</v>
      </c>
    </row>
    <row r="22" spans="1:19" s="20" customFormat="1" ht="33.75" customHeight="1" x14ac:dyDescent="0.3">
      <c r="A22" s="168"/>
      <c r="B22" s="185"/>
      <c r="C22" s="211">
        <v>64</v>
      </c>
      <c r="D22" s="310" t="s">
        <v>57</v>
      </c>
      <c r="E22" s="481" t="s">
        <v>92</v>
      </c>
      <c r="F22" s="938">
        <v>150</v>
      </c>
      <c r="G22" s="160"/>
      <c r="H22" s="369">
        <v>6.45</v>
      </c>
      <c r="I22" s="135">
        <v>4.05</v>
      </c>
      <c r="J22" s="313">
        <v>40.200000000000003</v>
      </c>
      <c r="K22" s="641">
        <v>223.65</v>
      </c>
      <c r="L22" s="369">
        <v>0.08</v>
      </c>
      <c r="M22" s="135">
        <v>0</v>
      </c>
      <c r="N22" s="135">
        <v>0</v>
      </c>
      <c r="O22" s="136">
        <v>2.0699999999999998</v>
      </c>
      <c r="P22" s="369">
        <v>13.05</v>
      </c>
      <c r="Q22" s="135">
        <v>58.34</v>
      </c>
      <c r="R22" s="135">
        <v>22.53</v>
      </c>
      <c r="S22" s="313">
        <v>1.25</v>
      </c>
    </row>
    <row r="23" spans="1:19" s="20" customFormat="1" ht="43.5" customHeight="1" x14ac:dyDescent="0.3">
      <c r="A23" s="168"/>
      <c r="B23" s="185"/>
      <c r="C23" s="211">
        <v>95</v>
      </c>
      <c r="D23" s="310" t="s">
        <v>20</v>
      </c>
      <c r="E23" s="481" t="s">
        <v>104</v>
      </c>
      <c r="F23" s="938">
        <v>200</v>
      </c>
      <c r="G23" s="160"/>
      <c r="H23" s="419">
        <v>0</v>
      </c>
      <c r="I23" s="24">
        <v>0</v>
      </c>
      <c r="J23" s="69">
        <v>24.4</v>
      </c>
      <c r="K23" s="418">
        <v>97.6</v>
      </c>
      <c r="L23" s="419">
        <v>0.16</v>
      </c>
      <c r="M23" s="24">
        <v>9.18</v>
      </c>
      <c r="N23" s="24">
        <v>0.16</v>
      </c>
      <c r="O23" s="25">
        <v>0.8</v>
      </c>
      <c r="P23" s="419">
        <v>0.78</v>
      </c>
      <c r="Q23" s="24">
        <v>0</v>
      </c>
      <c r="R23" s="24">
        <v>0</v>
      </c>
      <c r="S23" s="69">
        <v>0</v>
      </c>
    </row>
    <row r="24" spans="1:19" s="20" customFormat="1" ht="33.75" customHeight="1" x14ac:dyDescent="0.3">
      <c r="A24" s="168"/>
      <c r="B24" s="185"/>
      <c r="C24" s="316">
        <v>119</v>
      </c>
      <c r="D24" s="310" t="s">
        <v>15</v>
      </c>
      <c r="E24" s="227" t="s">
        <v>67</v>
      </c>
      <c r="F24" s="224">
        <v>30</v>
      </c>
      <c r="G24" s="251"/>
      <c r="H24" s="419">
        <v>2.13</v>
      </c>
      <c r="I24" s="24">
        <v>0.21</v>
      </c>
      <c r="J24" s="69">
        <v>13.26</v>
      </c>
      <c r="K24" s="848">
        <v>72</v>
      </c>
      <c r="L24" s="419">
        <v>0.03</v>
      </c>
      <c r="M24" s="24">
        <v>0</v>
      </c>
      <c r="N24" s="24">
        <v>0</v>
      </c>
      <c r="O24" s="25">
        <v>0.05</v>
      </c>
      <c r="P24" s="419">
        <v>11.1</v>
      </c>
      <c r="Q24" s="24">
        <v>65.400000000000006</v>
      </c>
      <c r="R24" s="24">
        <v>19.5</v>
      </c>
      <c r="S24" s="69">
        <v>0.84</v>
      </c>
    </row>
    <row r="25" spans="1:19" s="20" customFormat="1" ht="33.75" customHeight="1" x14ac:dyDescent="0.3">
      <c r="A25" s="168"/>
      <c r="B25" s="185"/>
      <c r="C25" s="211">
        <v>120</v>
      </c>
      <c r="D25" s="310" t="s">
        <v>16</v>
      </c>
      <c r="E25" s="227" t="s">
        <v>55</v>
      </c>
      <c r="F25" s="224">
        <v>20</v>
      </c>
      <c r="G25" s="251"/>
      <c r="H25" s="419">
        <v>1.1399999999999999</v>
      </c>
      <c r="I25" s="24">
        <v>0.22</v>
      </c>
      <c r="J25" s="69">
        <v>7.44</v>
      </c>
      <c r="K25" s="848">
        <v>36.26</v>
      </c>
      <c r="L25" s="419">
        <v>0.02</v>
      </c>
      <c r="M25" s="24">
        <v>0.08</v>
      </c>
      <c r="N25" s="24">
        <v>0</v>
      </c>
      <c r="O25" s="25">
        <v>0.06</v>
      </c>
      <c r="P25" s="419">
        <v>6.8</v>
      </c>
      <c r="Q25" s="24">
        <v>24</v>
      </c>
      <c r="R25" s="24">
        <v>8.1999999999999993</v>
      </c>
      <c r="S25" s="69">
        <v>0.46</v>
      </c>
    </row>
    <row r="26" spans="1:19" s="20" customFormat="1" ht="33.75" customHeight="1" x14ac:dyDescent="0.3">
      <c r="A26" s="809"/>
      <c r="B26" s="833" t="s">
        <v>98</v>
      </c>
      <c r="C26" s="346"/>
      <c r="D26" s="772"/>
      <c r="E26" s="773" t="s">
        <v>24</v>
      </c>
      <c r="F26" s="907">
        <f>F17+F18+F20+F22+F23+F24+F25</f>
        <v>750</v>
      </c>
      <c r="G26" s="868"/>
      <c r="H26" s="865">
        <f t="shared" ref="H26:S26" si="2">H17+H18+H20+H22+H23+H24+H25</f>
        <v>31.79</v>
      </c>
      <c r="I26" s="776">
        <f t="shared" si="2"/>
        <v>20.02</v>
      </c>
      <c r="J26" s="866">
        <f t="shared" si="2"/>
        <v>102.88000000000001</v>
      </c>
      <c r="K26" s="775">
        <f t="shared" si="2"/>
        <v>727.34</v>
      </c>
      <c r="L26" s="865">
        <f t="shared" si="2"/>
        <v>0.66</v>
      </c>
      <c r="M26" s="776">
        <f t="shared" si="2"/>
        <v>102.42</v>
      </c>
      <c r="N26" s="776">
        <f t="shared" si="2"/>
        <v>0.41200000000000003</v>
      </c>
      <c r="O26" s="867">
        <f t="shared" si="2"/>
        <v>8.9500000000000011</v>
      </c>
      <c r="P26" s="865">
        <f t="shared" si="2"/>
        <v>100.32</v>
      </c>
      <c r="Q26" s="776">
        <f t="shared" si="2"/>
        <v>502.62</v>
      </c>
      <c r="R26" s="776">
        <f t="shared" si="2"/>
        <v>108.28</v>
      </c>
      <c r="S26" s="866">
        <f t="shared" si="2"/>
        <v>15.52</v>
      </c>
    </row>
    <row r="27" spans="1:19" s="20" customFormat="1" ht="33.75" customHeight="1" x14ac:dyDescent="0.3">
      <c r="A27" s="930"/>
      <c r="B27" s="242" t="s">
        <v>100</v>
      </c>
      <c r="C27" s="274"/>
      <c r="D27" s="258"/>
      <c r="E27" s="942" t="s">
        <v>24</v>
      </c>
      <c r="F27" s="939">
        <f>F17+F19+F21+F22+F23+F24+F25</f>
        <v>750</v>
      </c>
      <c r="G27" s="797"/>
      <c r="H27" s="798">
        <f t="shared" ref="H27:S27" si="3">H17+H19+H21+H22+H23+H24+H25</f>
        <v>31.349999999999998</v>
      </c>
      <c r="I27" s="771">
        <f t="shared" si="3"/>
        <v>17.740000000000002</v>
      </c>
      <c r="J27" s="799">
        <f t="shared" si="3"/>
        <v>103.69000000000001</v>
      </c>
      <c r="K27" s="792">
        <f t="shared" si="3"/>
        <v>707.86</v>
      </c>
      <c r="L27" s="798">
        <f t="shared" si="3"/>
        <v>0.6100000000000001</v>
      </c>
      <c r="M27" s="771">
        <f t="shared" si="3"/>
        <v>32.75</v>
      </c>
      <c r="N27" s="771">
        <f t="shared" si="3"/>
        <v>5.14</v>
      </c>
      <c r="O27" s="797">
        <f t="shared" si="3"/>
        <v>4.1899999999999995</v>
      </c>
      <c r="P27" s="798">
        <f t="shared" si="3"/>
        <v>103.27</v>
      </c>
      <c r="Q27" s="771">
        <f t="shared" si="3"/>
        <v>460.98</v>
      </c>
      <c r="R27" s="771">
        <f t="shared" si="3"/>
        <v>107.33</v>
      </c>
      <c r="S27" s="799">
        <f t="shared" si="3"/>
        <v>8.39</v>
      </c>
    </row>
    <row r="28" spans="1:19" s="20" customFormat="1" ht="33.75" customHeight="1" x14ac:dyDescent="0.3">
      <c r="A28" s="931"/>
      <c r="B28" s="240" t="s">
        <v>98</v>
      </c>
      <c r="C28" s="273"/>
      <c r="D28" s="257"/>
      <c r="E28" s="943" t="s">
        <v>25</v>
      </c>
      <c r="F28" s="940"/>
      <c r="G28" s="867"/>
      <c r="H28" s="865"/>
      <c r="I28" s="776"/>
      <c r="J28" s="866"/>
      <c r="K28" s="944">
        <f>K26/23.5</f>
        <v>30.950638297872342</v>
      </c>
      <c r="L28" s="865"/>
      <c r="M28" s="776"/>
      <c r="N28" s="776"/>
      <c r="O28" s="867"/>
      <c r="P28" s="865"/>
      <c r="Q28" s="776"/>
      <c r="R28" s="776"/>
      <c r="S28" s="866"/>
    </row>
    <row r="29" spans="1:19" s="20" customFormat="1" ht="33.75" customHeight="1" thickBot="1" x14ac:dyDescent="0.35">
      <c r="A29" s="826"/>
      <c r="B29" s="933" t="s">
        <v>100</v>
      </c>
      <c r="C29" s="778"/>
      <c r="D29" s="779"/>
      <c r="E29" s="780" t="s">
        <v>25</v>
      </c>
      <c r="F29" s="941"/>
      <c r="G29" s="781"/>
      <c r="H29" s="736"/>
      <c r="I29" s="737"/>
      <c r="J29" s="738"/>
      <c r="K29" s="782">
        <f>K27/23.5</f>
        <v>30.121702127659574</v>
      </c>
      <c r="L29" s="736"/>
      <c r="M29" s="737"/>
      <c r="N29" s="737"/>
      <c r="O29" s="795"/>
      <c r="P29" s="736"/>
      <c r="Q29" s="737"/>
      <c r="R29" s="737"/>
      <c r="S29" s="738"/>
    </row>
    <row r="30" spans="1:19" x14ac:dyDescent="0.3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19" ht="18" x14ac:dyDescent="0.3">
      <c r="A31" s="88" t="s">
        <v>80</v>
      </c>
      <c r="B31" s="676"/>
      <c r="C31" s="89"/>
      <c r="D31" s="76"/>
      <c r="E31" s="30"/>
      <c r="F31" s="31"/>
      <c r="G31" s="11"/>
      <c r="H31" s="9"/>
      <c r="I31" s="11"/>
      <c r="J31" s="11"/>
    </row>
    <row r="32" spans="1:19" ht="18" x14ac:dyDescent="0.3">
      <c r="A32" s="85" t="s">
        <v>81</v>
      </c>
      <c r="B32" s="340"/>
      <c r="C32" s="86"/>
      <c r="D32" s="87"/>
      <c r="E32" s="30"/>
      <c r="F32" s="31"/>
      <c r="G32" s="11"/>
      <c r="H32" s="11"/>
      <c r="I32" s="11"/>
      <c r="J32" s="11"/>
    </row>
    <row r="33" spans="1:10" ht="18" x14ac:dyDescent="0.3">
      <c r="A33" s="52" t="s">
        <v>91</v>
      </c>
      <c r="D33" s="11"/>
      <c r="E33" s="30"/>
      <c r="F33" s="31"/>
      <c r="G33" s="11"/>
      <c r="H33" s="11"/>
      <c r="I33" s="11"/>
      <c r="J33" s="11"/>
    </row>
    <row r="34" spans="1:10" ht="18" x14ac:dyDescent="0.3">
      <c r="D34" s="11"/>
      <c r="E34" s="30"/>
      <c r="F34" s="31"/>
      <c r="G34" s="11"/>
      <c r="H34" s="11"/>
      <c r="I34" s="11"/>
      <c r="J34" s="11"/>
    </row>
    <row r="35" spans="1:10" ht="18" x14ac:dyDescent="0.3">
      <c r="D35" s="11"/>
      <c r="E35" s="30"/>
      <c r="F35" s="31"/>
      <c r="G35" s="11"/>
      <c r="H35" s="11"/>
      <c r="I35" s="11"/>
      <c r="J35" s="11"/>
    </row>
    <row r="36" spans="1:10" ht="18" x14ac:dyDescent="0.3">
      <c r="D36" s="11"/>
      <c r="E36" s="30"/>
      <c r="F36" s="31"/>
      <c r="G36" s="11"/>
      <c r="H36" s="11"/>
      <c r="I36" s="11"/>
      <c r="J36" s="11"/>
    </row>
    <row r="37" spans="1:10" x14ac:dyDescent="0.3">
      <c r="D37" s="11"/>
      <c r="E37" s="11"/>
      <c r="F37" s="11"/>
      <c r="G37" s="11"/>
      <c r="H37" s="11"/>
      <c r="I37" s="11"/>
      <c r="J37" s="11"/>
    </row>
    <row r="38" spans="1:10" x14ac:dyDescent="0.3">
      <c r="D38" s="11"/>
      <c r="E38" s="11"/>
      <c r="F38" s="11"/>
      <c r="G38" s="11"/>
      <c r="H38" s="11"/>
      <c r="I38" s="11"/>
      <c r="J38" s="11"/>
    </row>
    <row r="39" spans="1:10" x14ac:dyDescent="0.3">
      <c r="D39" s="11"/>
      <c r="E39" s="11"/>
      <c r="F39" s="11"/>
      <c r="G39" s="11"/>
      <c r="H39" s="11"/>
      <c r="I39" s="11"/>
      <c r="J39" s="11"/>
    </row>
    <row r="40" spans="1:10" x14ac:dyDescent="0.3">
      <c r="D40" s="11"/>
      <c r="E40" s="11"/>
      <c r="F40" s="11"/>
      <c r="G40" s="11"/>
      <c r="H40" s="11"/>
      <c r="I40" s="11"/>
      <c r="J40" s="11"/>
    </row>
    <row r="41" spans="1:10" x14ac:dyDescent="0.3">
      <c r="D41" s="11"/>
      <c r="E41" s="11"/>
      <c r="F41" s="11"/>
      <c r="G41" s="11"/>
      <c r="H41" s="11"/>
      <c r="I41" s="11"/>
      <c r="J41" s="11"/>
    </row>
    <row r="42" spans="1:10" x14ac:dyDescent="0.3">
      <c r="D42" s="11"/>
      <c r="E42" s="11"/>
      <c r="F42" s="11"/>
      <c r="G42" s="11"/>
      <c r="H42" s="11"/>
      <c r="I42" s="11"/>
      <c r="J42" s="11"/>
    </row>
    <row r="43" spans="1:10" x14ac:dyDescent="0.3">
      <c r="D43" s="11"/>
      <c r="E43" s="11"/>
      <c r="F43" s="11"/>
      <c r="G43" s="11"/>
      <c r="H43" s="11"/>
      <c r="I43" s="11"/>
      <c r="J43" s="11"/>
    </row>
  </sheetData>
  <mergeCells count="2">
    <mergeCell ref="L4:O4"/>
    <mergeCell ref="P4:S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T34"/>
  <sheetViews>
    <sheetView zoomScale="60" zoomScaleNormal="60" workbookViewId="0">
      <selection activeCell="J21" sqref="J21"/>
    </sheetView>
  </sheetViews>
  <sheetFormatPr defaultRowHeight="14.4" x14ac:dyDescent="0.3"/>
  <cols>
    <col min="1" max="1" width="21.5546875" customWidth="1"/>
    <col min="2" max="2" width="15.6640625" style="5" customWidth="1"/>
    <col min="3" max="3" width="25.88671875" customWidth="1"/>
    <col min="4" max="4" width="57.88671875" customWidth="1"/>
    <col min="5" max="5" width="16.3320312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  <col min="15" max="15" width="9.109375" customWidth="1"/>
  </cols>
  <sheetData>
    <row r="2" spans="1:20" ht="22.8" x14ac:dyDescent="0.4">
      <c r="A2" s="6" t="s">
        <v>1</v>
      </c>
      <c r="B2" s="7"/>
      <c r="C2" s="6" t="s">
        <v>3</v>
      </c>
      <c r="D2" s="6"/>
      <c r="E2" s="8" t="s">
        <v>2</v>
      </c>
      <c r="F2" s="181">
        <v>9</v>
      </c>
      <c r="G2" s="6"/>
      <c r="J2" s="8"/>
      <c r="K2" s="7"/>
      <c r="L2" s="1"/>
      <c r="M2" s="2"/>
    </row>
    <row r="3" spans="1:20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0" s="20" customFormat="1" ht="21.75" customHeight="1" x14ac:dyDescent="0.3">
      <c r="A4" s="105"/>
      <c r="B4" s="157" t="s">
        <v>45</v>
      </c>
      <c r="C4" s="202"/>
      <c r="D4" s="255"/>
      <c r="E4" s="1072" t="s">
        <v>30</v>
      </c>
      <c r="F4" s="164"/>
      <c r="G4" s="110" t="s">
        <v>26</v>
      </c>
      <c r="H4" s="110"/>
      <c r="I4" s="110"/>
      <c r="J4" s="284" t="s">
        <v>27</v>
      </c>
      <c r="K4" s="1067" t="s">
        <v>28</v>
      </c>
      <c r="L4" s="1068"/>
      <c r="M4" s="1068"/>
      <c r="N4" s="1069"/>
      <c r="O4" s="1070" t="s">
        <v>29</v>
      </c>
      <c r="P4" s="1070"/>
      <c r="Q4" s="1070"/>
      <c r="R4" s="1071"/>
    </row>
    <row r="5" spans="1:20" s="20" customFormat="1" ht="28.5" customHeight="1" thickBot="1" x14ac:dyDescent="0.35">
      <c r="A5" s="113" t="s">
        <v>0</v>
      </c>
      <c r="B5" s="158" t="s">
        <v>46</v>
      </c>
      <c r="C5" s="203" t="s">
        <v>47</v>
      </c>
      <c r="D5" s="158" t="s">
        <v>44</v>
      </c>
      <c r="E5" s="1073"/>
      <c r="F5" s="165" t="s">
        <v>43</v>
      </c>
      <c r="G5" s="117" t="s">
        <v>31</v>
      </c>
      <c r="H5" s="118" t="s">
        <v>32</v>
      </c>
      <c r="I5" s="279" t="s">
        <v>33</v>
      </c>
      <c r="J5" s="285" t="s">
        <v>34</v>
      </c>
      <c r="K5" s="355" t="s">
        <v>35</v>
      </c>
      <c r="L5" s="118" t="s">
        <v>36</v>
      </c>
      <c r="M5" s="118" t="s">
        <v>37</v>
      </c>
      <c r="N5" s="120" t="s">
        <v>38</v>
      </c>
      <c r="O5" s="117" t="s">
        <v>39</v>
      </c>
      <c r="P5" s="118" t="s">
        <v>40</v>
      </c>
      <c r="Q5" s="118" t="s">
        <v>41</v>
      </c>
      <c r="R5" s="120" t="s">
        <v>42</v>
      </c>
    </row>
    <row r="6" spans="1:20" s="20" customFormat="1" ht="26.4" customHeight="1" x14ac:dyDescent="0.3">
      <c r="A6" s="90" t="s">
        <v>6</v>
      </c>
      <c r="B6" s="463">
        <v>137</v>
      </c>
      <c r="C6" s="322" t="s">
        <v>23</v>
      </c>
      <c r="D6" s="324" t="s">
        <v>102</v>
      </c>
      <c r="E6" s="421">
        <v>150</v>
      </c>
      <c r="F6" s="330"/>
      <c r="G6" s="71">
        <v>1.35</v>
      </c>
      <c r="H6" s="53">
        <v>0</v>
      </c>
      <c r="I6" s="72">
        <v>12.9</v>
      </c>
      <c r="J6" s="329">
        <v>57</v>
      </c>
      <c r="K6" s="403">
        <v>0.09</v>
      </c>
      <c r="L6" s="56">
        <v>57</v>
      </c>
      <c r="M6" s="56">
        <v>0.09</v>
      </c>
      <c r="N6" s="57">
        <v>0</v>
      </c>
      <c r="O6" s="403">
        <v>52.5</v>
      </c>
      <c r="P6" s="56">
        <v>25.5</v>
      </c>
      <c r="Q6" s="56">
        <v>16.5</v>
      </c>
      <c r="R6" s="57">
        <v>0.15</v>
      </c>
    </row>
    <row r="7" spans="1:20" s="48" customFormat="1" ht="26.4" customHeight="1" x14ac:dyDescent="0.3">
      <c r="A7" s="91"/>
      <c r="B7" s="406">
        <v>69</v>
      </c>
      <c r="C7" s="308" t="s">
        <v>76</v>
      </c>
      <c r="D7" s="310" t="s">
        <v>101</v>
      </c>
      <c r="E7" s="251">
        <v>150</v>
      </c>
      <c r="F7" s="308"/>
      <c r="G7" s="21">
        <v>21.15</v>
      </c>
      <c r="H7" s="17">
        <v>15.6</v>
      </c>
      <c r="I7" s="22">
        <v>30</v>
      </c>
      <c r="J7" s="286">
        <v>348.75</v>
      </c>
      <c r="K7" s="356">
        <v>0.06</v>
      </c>
      <c r="L7" s="17">
        <v>2.1</v>
      </c>
      <c r="M7" s="17">
        <v>0.04</v>
      </c>
      <c r="N7" s="60">
        <v>1.23</v>
      </c>
      <c r="O7" s="356">
        <v>124.5</v>
      </c>
      <c r="P7" s="17">
        <v>201.13</v>
      </c>
      <c r="Q7" s="17">
        <v>23.88</v>
      </c>
      <c r="R7" s="60">
        <v>0.57999999999999996</v>
      </c>
    </row>
    <row r="8" spans="1:20" s="48" customFormat="1" ht="26.25" customHeight="1" x14ac:dyDescent="0.3">
      <c r="A8" s="91"/>
      <c r="B8" s="406">
        <v>114</v>
      </c>
      <c r="C8" s="308" t="s">
        <v>77</v>
      </c>
      <c r="D8" s="466" t="s">
        <v>60</v>
      </c>
      <c r="E8" s="297">
        <v>200</v>
      </c>
      <c r="F8" s="211"/>
      <c r="G8" s="21">
        <v>0.2</v>
      </c>
      <c r="H8" s="17">
        <v>0</v>
      </c>
      <c r="I8" s="22">
        <v>11</v>
      </c>
      <c r="J8" s="286">
        <v>44.8</v>
      </c>
      <c r="K8" s="356">
        <v>0</v>
      </c>
      <c r="L8" s="17">
        <v>0.08</v>
      </c>
      <c r="M8" s="17">
        <v>0</v>
      </c>
      <c r="N8" s="60">
        <v>0</v>
      </c>
      <c r="O8" s="356">
        <v>13.56</v>
      </c>
      <c r="P8" s="17">
        <v>7.66</v>
      </c>
      <c r="Q8" s="17">
        <v>4.08</v>
      </c>
      <c r="R8" s="60">
        <v>0.8</v>
      </c>
    </row>
    <row r="9" spans="1:20" s="48" customFormat="1" ht="26.25" customHeight="1" x14ac:dyDescent="0.3">
      <c r="A9" s="91"/>
      <c r="B9" s="27">
        <v>121</v>
      </c>
      <c r="C9" s="225" t="s">
        <v>15</v>
      </c>
      <c r="D9" s="363" t="s">
        <v>59</v>
      </c>
      <c r="E9" s="293">
        <v>30</v>
      </c>
      <c r="F9" s="210"/>
      <c r="G9" s="21">
        <v>2.16</v>
      </c>
      <c r="H9" s="17">
        <v>0.81</v>
      </c>
      <c r="I9" s="22">
        <v>14.73</v>
      </c>
      <c r="J9" s="286">
        <v>75.66</v>
      </c>
      <c r="K9" s="356">
        <v>0.04</v>
      </c>
      <c r="L9" s="17">
        <v>0</v>
      </c>
      <c r="M9" s="17">
        <v>0</v>
      </c>
      <c r="N9" s="60">
        <v>0.51</v>
      </c>
      <c r="O9" s="356">
        <v>7.5</v>
      </c>
      <c r="P9" s="17">
        <v>24.6</v>
      </c>
      <c r="Q9" s="17">
        <v>9.9</v>
      </c>
      <c r="R9" s="60">
        <v>0.45</v>
      </c>
      <c r="S9" s="49"/>
      <c r="T9" s="50"/>
    </row>
    <row r="10" spans="1:20" s="48" customFormat="1" ht="23.25" customHeight="1" x14ac:dyDescent="0.3">
      <c r="A10" s="91"/>
      <c r="B10" s="195">
        <v>120</v>
      </c>
      <c r="C10" s="225" t="s">
        <v>16</v>
      </c>
      <c r="D10" s="261" t="s">
        <v>14</v>
      </c>
      <c r="E10" s="252">
        <v>20</v>
      </c>
      <c r="F10" s="350"/>
      <c r="G10" s="21">
        <v>1.1399999999999999</v>
      </c>
      <c r="H10" s="17">
        <v>0.22</v>
      </c>
      <c r="I10" s="22">
        <v>7.44</v>
      </c>
      <c r="J10" s="287">
        <v>36.26</v>
      </c>
      <c r="K10" s="356">
        <v>0.02</v>
      </c>
      <c r="L10" s="17">
        <v>0.08</v>
      </c>
      <c r="M10" s="17">
        <v>0</v>
      </c>
      <c r="N10" s="60">
        <v>0.06</v>
      </c>
      <c r="O10" s="356">
        <v>6.8</v>
      </c>
      <c r="P10" s="17">
        <v>24</v>
      </c>
      <c r="Q10" s="17">
        <v>8.1999999999999993</v>
      </c>
      <c r="R10" s="60">
        <v>0.46</v>
      </c>
    </row>
    <row r="11" spans="1:20" s="48" customFormat="1" ht="23.25" customHeight="1" x14ac:dyDescent="0.3">
      <c r="A11" s="91"/>
      <c r="B11" s="406"/>
      <c r="C11" s="308"/>
      <c r="D11" s="467" t="s">
        <v>24</v>
      </c>
      <c r="E11" s="412">
        <f>SUM(E6:E10)</f>
        <v>550</v>
      </c>
      <c r="F11" s="211"/>
      <c r="G11" s="47">
        <f t="shared" ref="G11:R11" si="0">SUM(G6:G10)</f>
        <v>26</v>
      </c>
      <c r="H11" s="46">
        <f t="shared" si="0"/>
        <v>16.63</v>
      </c>
      <c r="I11" s="406">
        <f t="shared" si="0"/>
        <v>76.069999999999993</v>
      </c>
      <c r="J11" s="408">
        <f t="shared" si="0"/>
        <v>562.47</v>
      </c>
      <c r="K11" s="304">
        <f t="shared" si="0"/>
        <v>0.21</v>
      </c>
      <c r="L11" s="46">
        <f t="shared" si="0"/>
        <v>59.26</v>
      </c>
      <c r="M11" s="46">
        <f t="shared" si="0"/>
        <v>0.13</v>
      </c>
      <c r="N11" s="104">
        <f t="shared" si="0"/>
        <v>1.8</v>
      </c>
      <c r="O11" s="304">
        <f t="shared" si="0"/>
        <v>204.86</v>
      </c>
      <c r="P11" s="46">
        <f t="shared" si="0"/>
        <v>282.89</v>
      </c>
      <c r="Q11" s="46">
        <f t="shared" si="0"/>
        <v>62.559999999999988</v>
      </c>
      <c r="R11" s="104">
        <f t="shared" si="0"/>
        <v>2.44</v>
      </c>
    </row>
    <row r="12" spans="1:20" s="48" customFormat="1" ht="23.25" customHeight="1" thickBot="1" x14ac:dyDescent="0.35">
      <c r="A12" s="91"/>
      <c r="B12" s="406"/>
      <c r="C12" s="308"/>
      <c r="D12" s="468" t="s">
        <v>25</v>
      </c>
      <c r="E12" s="251"/>
      <c r="F12" s="211"/>
      <c r="G12" s="233"/>
      <c r="H12" s="75"/>
      <c r="I12" s="200"/>
      <c r="J12" s="292">
        <f>J11/23.5</f>
        <v>23.934893617021277</v>
      </c>
      <c r="K12" s="307"/>
      <c r="L12" s="75"/>
      <c r="M12" s="75"/>
      <c r="N12" s="178"/>
      <c r="O12" s="307"/>
      <c r="P12" s="75"/>
      <c r="Q12" s="75"/>
      <c r="R12" s="178"/>
    </row>
    <row r="13" spans="1:20" s="20" customFormat="1" ht="33.75" customHeight="1" x14ac:dyDescent="0.3">
      <c r="A13" s="93" t="s">
        <v>7</v>
      </c>
      <c r="B13" s="434">
        <v>133</v>
      </c>
      <c r="C13" s="435" t="s">
        <v>23</v>
      </c>
      <c r="D13" s="438" t="s">
        <v>199</v>
      </c>
      <c r="E13" s="459">
        <v>60</v>
      </c>
      <c r="F13" s="433"/>
      <c r="G13" s="71">
        <v>1.32</v>
      </c>
      <c r="H13" s="53">
        <v>0.24</v>
      </c>
      <c r="I13" s="72">
        <v>8.82</v>
      </c>
      <c r="J13" s="329">
        <v>40.799999999999997</v>
      </c>
      <c r="K13" s="385">
        <v>0</v>
      </c>
      <c r="L13" s="53">
        <v>2.88</v>
      </c>
      <c r="M13" s="53">
        <v>0.01</v>
      </c>
      <c r="N13" s="327">
        <v>0</v>
      </c>
      <c r="O13" s="71">
        <v>3</v>
      </c>
      <c r="P13" s="53">
        <v>30</v>
      </c>
      <c r="Q13" s="53">
        <v>0</v>
      </c>
      <c r="R13" s="327">
        <v>0.24</v>
      </c>
    </row>
    <row r="14" spans="1:20" s="20" customFormat="1" ht="33.75" customHeight="1" x14ac:dyDescent="0.3">
      <c r="A14" s="90"/>
      <c r="B14" s="194">
        <v>48</v>
      </c>
      <c r="C14" s="373" t="s">
        <v>9</v>
      </c>
      <c r="D14" s="354" t="s">
        <v>95</v>
      </c>
      <c r="E14" s="294">
        <v>200</v>
      </c>
      <c r="F14" s="212"/>
      <c r="G14" s="129">
        <v>7.2</v>
      </c>
      <c r="H14" s="13">
        <v>6.4</v>
      </c>
      <c r="I14" s="27">
        <v>8</v>
      </c>
      <c r="J14" s="213">
        <v>117.6</v>
      </c>
      <c r="K14" s="357">
        <v>0.1</v>
      </c>
      <c r="L14" s="13">
        <v>15.44</v>
      </c>
      <c r="M14" s="13">
        <v>0.01</v>
      </c>
      <c r="N14" s="65">
        <v>0.44</v>
      </c>
      <c r="O14" s="129">
        <v>46.04</v>
      </c>
      <c r="P14" s="13">
        <v>100.14</v>
      </c>
      <c r="Q14" s="13">
        <v>27.04</v>
      </c>
      <c r="R14" s="65">
        <v>0.86</v>
      </c>
    </row>
    <row r="15" spans="1:20" s="20" customFormat="1" ht="33.75" customHeight="1" x14ac:dyDescent="0.3">
      <c r="A15" s="92"/>
      <c r="B15" s="194">
        <v>150</v>
      </c>
      <c r="C15" s="373" t="s">
        <v>10</v>
      </c>
      <c r="D15" s="354" t="s">
        <v>96</v>
      </c>
      <c r="E15" s="294">
        <v>90</v>
      </c>
      <c r="F15" s="212"/>
      <c r="G15" s="21">
        <v>20.25</v>
      </c>
      <c r="H15" s="17">
        <v>15.57</v>
      </c>
      <c r="I15" s="22">
        <v>2.34</v>
      </c>
      <c r="J15" s="286">
        <v>230.13</v>
      </c>
      <c r="K15" s="356">
        <v>0.06</v>
      </c>
      <c r="L15" s="17">
        <v>8.5</v>
      </c>
      <c r="M15" s="17">
        <v>0.03</v>
      </c>
      <c r="N15" s="60">
        <v>1.6</v>
      </c>
      <c r="O15" s="21">
        <v>41.24</v>
      </c>
      <c r="P15" s="17">
        <v>108.78</v>
      </c>
      <c r="Q15" s="17">
        <v>23.68</v>
      </c>
      <c r="R15" s="60">
        <v>1.39</v>
      </c>
    </row>
    <row r="16" spans="1:20" s="20" customFormat="1" ht="33.75" customHeight="1" x14ac:dyDescent="0.3">
      <c r="A16" s="92"/>
      <c r="B16" s="195">
        <v>54</v>
      </c>
      <c r="C16" s="225" t="s">
        <v>78</v>
      </c>
      <c r="D16" s="269" t="s">
        <v>50</v>
      </c>
      <c r="E16" s="252">
        <v>150</v>
      </c>
      <c r="F16" s="210"/>
      <c r="G16" s="23">
        <v>7.2</v>
      </c>
      <c r="H16" s="24">
        <v>5.0999999999999996</v>
      </c>
      <c r="I16" s="25">
        <v>33.9</v>
      </c>
      <c r="J16" s="289">
        <v>210.3</v>
      </c>
      <c r="K16" s="419">
        <v>0.21</v>
      </c>
      <c r="L16" s="24">
        <v>0</v>
      </c>
      <c r="M16" s="24">
        <v>0</v>
      </c>
      <c r="N16" s="69">
        <v>1.74</v>
      </c>
      <c r="O16" s="23">
        <v>14.55</v>
      </c>
      <c r="P16" s="24">
        <v>208.87</v>
      </c>
      <c r="Q16" s="24">
        <v>139.99</v>
      </c>
      <c r="R16" s="69">
        <v>4.68</v>
      </c>
    </row>
    <row r="17" spans="1:18" s="20" customFormat="1" ht="43.5" customHeight="1" x14ac:dyDescent="0.3">
      <c r="A17" s="92"/>
      <c r="B17" s="194">
        <v>100</v>
      </c>
      <c r="C17" s="373" t="s">
        <v>20</v>
      </c>
      <c r="D17" s="354" t="s">
        <v>116</v>
      </c>
      <c r="E17" s="294">
        <v>200</v>
      </c>
      <c r="F17" s="212"/>
      <c r="G17" s="21">
        <v>0.2</v>
      </c>
      <c r="H17" s="17">
        <v>0</v>
      </c>
      <c r="I17" s="22">
        <v>15.56</v>
      </c>
      <c r="J17" s="286">
        <v>63.2</v>
      </c>
      <c r="K17" s="356">
        <v>0</v>
      </c>
      <c r="L17" s="17">
        <v>1.2</v>
      </c>
      <c r="M17" s="17">
        <v>0</v>
      </c>
      <c r="N17" s="60">
        <v>0.06</v>
      </c>
      <c r="O17" s="21">
        <v>6.9</v>
      </c>
      <c r="P17" s="17">
        <v>5.22</v>
      </c>
      <c r="Q17" s="17">
        <v>5.24</v>
      </c>
      <c r="R17" s="60">
        <v>0.04</v>
      </c>
    </row>
    <row r="18" spans="1:18" s="20" customFormat="1" ht="33.75" customHeight="1" x14ac:dyDescent="0.3">
      <c r="A18" s="92"/>
      <c r="B18" s="27">
        <v>119</v>
      </c>
      <c r="C18" s="225" t="s">
        <v>15</v>
      </c>
      <c r="D18" s="269" t="s">
        <v>67</v>
      </c>
      <c r="E18" s="252">
        <v>40</v>
      </c>
      <c r="F18" s="210"/>
      <c r="G18" s="21">
        <v>2.84</v>
      </c>
      <c r="H18" s="17">
        <v>0.28000000000000003</v>
      </c>
      <c r="I18" s="22">
        <v>17.68</v>
      </c>
      <c r="J18" s="286">
        <v>96</v>
      </c>
      <c r="K18" s="356">
        <v>0.04</v>
      </c>
      <c r="L18" s="17">
        <v>0</v>
      </c>
      <c r="M18" s="17">
        <v>0</v>
      </c>
      <c r="N18" s="60">
        <v>7.0000000000000007E-2</v>
      </c>
      <c r="O18" s="21">
        <v>14.8</v>
      </c>
      <c r="P18" s="17">
        <v>87.2</v>
      </c>
      <c r="Q18" s="17">
        <v>26</v>
      </c>
      <c r="R18" s="60">
        <v>1.1200000000000001</v>
      </c>
    </row>
    <row r="19" spans="1:18" s="20" customFormat="1" ht="33.75" customHeight="1" x14ac:dyDescent="0.3">
      <c r="A19" s="92"/>
      <c r="B19" s="195">
        <v>120</v>
      </c>
      <c r="C19" s="225" t="s">
        <v>16</v>
      </c>
      <c r="D19" s="269" t="s">
        <v>55</v>
      </c>
      <c r="E19" s="252">
        <v>20</v>
      </c>
      <c r="F19" s="210"/>
      <c r="G19" s="21">
        <v>1.1399999999999999</v>
      </c>
      <c r="H19" s="17">
        <v>0.22</v>
      </c>
      <c r="I19" s="22">
        <v>7.44</v>
      </c>
      <c r="J19" s="287">
        <v>36.26</v>
      </c>
      <c r="K19" s="356">
        <v>0.02</v>
      </c>
      <c r="L19" s="17">
        <v>0.08</v>
      </c>
      <c r="M19" s="17">
        <v>0</v>
      </c>
      <c r="N19" s="60">
        <v>0.06</v>
      </c>
      <c r="O19" s="21">
        <v>6.8</v>
      </c>
      <c r="P19" s="17">
        <v>24</v>
      </c>
      <c r="Q19" s="17">
        <v>8.1999999999999993</v>
      </c>
      <c r="R19" s="60">
        <v>0.46</v>
      </c>
    </row>
    <row r="20" spans="1:18" s="20" customFormat="1" ht="33.75" customHeight="1" x14ac:dyDescent="0.3">
      <c r="A20" s="92"/>
      <c r="B20" s="464"/>
      <c r="C20" s="334"/>
      <c r="D20" s="467" t="s">
        <v>24</v>
      </c>
      <c r="E20" s="639">
        <f>SUM(E13:E19)</f>
        <v>760</v>
      </c>
      <c r="F20" s="210"/>
      <c r="G20" s="29">
        <f>SUM(G13:G19)</f>
        <v>40.150000000000006</v>
      </c>
      <c r="H20" s="15">
        <f t="shared" ref="H20:R20" si="1">SUM(H13:H19)</f>
        <v>27.810000000000002</v>
      </c>
      <c r="I20" s="195">
        <f t="shared" si="1"/>
        <v>93.740000000000009</v>
      </c>
      <c r="J20" s="496">
        <f>SUM(J13:J19)</f>
        <v>794.29</v>
      </c>
      <c r="K20" s="300">
        <f t="shared" si="1"/>
        <v>0.43</v>
      </c>
      <c r="L20" s="15">
        <f t="shared" si="1"/>
        <v>28.099999999999998</v>
      </c>
      <c r="M20" s="15">
        <f t="shared" si="1"/>
        <v>0.05</v>
      </c>
      <c r="N20" s="66">
        <f t="shared" si="1"/>
        <v>3.97</v>
      </c>
      <c r="O20" s="29">
        <f t="shared" si="1"/>
        <v>133.33000000000001</v>
      </c>
      <c r="P20" s="15">
        <f t="shared" si="1"/>
        <v>564.21</v>
      </c>
      <c r="Q20" s="15">
        <f t="shared" si="1"/>
        <v>230.15</v>
      </c>
      <c r="R20" s="66">
        <f t="shared" si="1"/>
        <v>8.7900000000000009</v>
      </c>
    </row>
    <row r="21" spans="1:18" s="20" customFormat="1" ht="33.75" customHeight="1" thickBot="1" x14ac:dyDescent="0.35">
      <c r="A21" s="94"/>
      <c r="B21" s="465"/>
      <c r="C21" s="458"/>
      <c r="D21" s="469" t="s">
        <v>25</v>
      </c>
      <c r="E21" s="460"/>
      <c r="F21" s="458"/>
      <c r="G21" s="456"/>
      <c r="H21" s="62"/>
      <c r="I21" s="461"/>
      <c r="J21" s="497">
        <f>J20/23.5</f>
        <v>33.799574468085105</v>
      </c>
      <c r="K21" s="462"/>
      <c r="L21" s="62"/>
      <c r="M21" s="62"/>
      <c r="N21" s="63"/>
      <c r="O21" s="456"/>
      <c r="P21" s="62"/>
      <c r="Q21" s="62"/>
      <c r="R21" s="63"/>
    </row>
    <row r="22" spans="1:18" x14ac:dyDescent="0.3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18" ht="18" x14ac:dyDescent="0.3">
      <c r="A23" s="643"/>
      <c r="B23" s="424"/>
      <c r="C23" s="318"/>
      <c r="D23" s="30"/>
      <c r="E23" s="31"/>
      <c r="F23" s="11"/>
      <c r="G23" s="9"/>
      <c r="H23" s="11"/>
      <c r="I23" s="11"/>
    </row>
    <row r="24" spans="1:18" ht="18" x14ac:dyDescent="0.3">
      <c r="A24" s="643"/>
      <c r="B24" s="424"/>
      <c r="C24" s="424"/>
      <c r="D24" s="30"/>
      <c r="E24" s="31"/>
      <c r="F24" s="11"/>
      <c r="G24" s="11"/>
      <c r="H24" s="11"/>
      <c r="I24" s="11"/>
    </row>
    <row r="25" spans="1:18" ht="18" x14ac:dyDescent="0.3">
      <c r="C25" s="11"/>
      <c r="D25" s="30"/>
      <c r="E25" s="31"/>
      <c r="F25" s="11"/>
      <c r="G25" s="11"/>
      <c r="H25" s="11"/>
      <c r="I25" s="11"/>
    </row>
    <row r="26" spans="1:18" ht="18" x14ac:dyDescent="0.3">
      <c r="C26" s="11"/>
      <c r="D26" s="30"/>
      <c r="E26" s="31"/>
      <c r="F26" s="11"/>
      <c r="G26" s="11"/>
      <c r="H26" s="11"/>
      <c r="I26" s="11"/>
    </row>
    <row r="27" spans="1:18" ht="18" x14ac:dyDescent="0.3">
      <c r="C27" s="11"/>
      <c r="D27" s="30"/>
      <c r="E27" s="31"/>
      <c r="F27" s="11"/>
      <c r="G27" s="11"/>
      <c r="H27" s="11"/>
      <c r="I27" s="11"/>
    </row>
    <row r="28" spans="1:18" x14ac:dyDescent="0.3">
      <c r="C28" s="11"/>
      <c r="D28" s="11"/>
      <c r="E28" s="11"/>
      <c r="F28" s="11"/>
      <c r="G28" s="11"/>
      <c r="H28" s="11"/>
      <c r="I28" s="11"/>
    </row>
    <row r="29" spans="1:18" x14ac:dyDescent="0.3">
      <c r="C29" s="11"/>
      <c r="D29" s="11"/>
      <c r="E29" s="11"/>
      <c r="F29" s="11"/>
      <c r="G29" s="11"/>
      <c r="H29" s="11"/>
      <c r="I29" s="11"/>
    </row>
    <row r="30" spans="1:18" x14ac:dyDescent="0.3">
      <c r="C30" s="11"/>
      <c r="D30" s="11"/>
      <c r="E30" s="11"/>
      <c r="F30" s="11"/>
      <c r="G30" s="11"/>
      <c r="H30" s="11"/>
      <c r="I30" s="11"/>
    </row>
    <row r="31" spans="1:18" x14ac:dyDescent="0.3">
      <c r="C31" s="11"/>
      <c r="D31" s="11"/>
      <c r="E31" s="11"/>
      <c r="F31" s="11"/>
      <c r="G31" s="11"/>
      <c r="H31" s="11"/>
      <c r="I31" s="11"/>
    </row>
    <row r="32" spans="1:18" x14ac:dyDescent="0.3">
      <c r="C32" s="11"/>
      <c r="D32" s="11"/>
      <c r="E32" s="11"/>
      <c r="F32" s="11"/>
      <c r="G32" s="11"/>
      <c r="H32" s="11"/>
      <c r="I32" s="11"/>
    </row>
    <row r="33" spans="3:9" x14ac:dyDescent="0.3">
      <c r="C33" s="11"/>
      <c r="D33" s="11"/>
      <c r="E33" s="11"/>
      <c r="F33" s="11"/>
      <c r="G33" s="11"/>
      <c r="H33" s="11"/>
      <c r="I33" s="11"/>
    </row>
    <row r="34" spans="3:9" x14ac:dyDescent="0.3">
      <c r="C34" s="11"/>
      <c r="D34" s="11"/>
      <c r="E34" s="11"/>
      <c r="F34" s="11"/>
      <c r="G34" s="11"/>
      <c r="H34" s="11"/>
      <c r="I34" s="11"/>
    </row>
  </sheetData>
  <mergeCells count="3">
    <mergeCell ref="K4:N4"/>
    <mergeCell ref="O4:R4"/>
    <mergeCell ref="E4:E5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2022-02-04T03:24:08Z</dcterms:modified>
</cp:coreProperties>
</file>