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60" yWindow="276" windowWidth="16608" windowHeight="9432" firstSheet="6" activeTab="14"/>
  </bookViews>
  <sheets>
    <sheet name="1 день" sheetId="6" r:id="rId1"/>
    <sheet name="2 день" sheetId="10" r:id="rId2"/>
    <sheet name="7 день " sheetId="16" r:id="rId3"/>
    <sheet name="3 день" sheetId="11" r:id="rId4"/>
    <sheet name="4 день" sheetId="13" r:id="rId5"/>
    <sheet name="5 день" sheetId="14" r:id="rId6"/>
    <sheet name="6 день" sheetId="15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день'!$A$1:$U$14</definedName>
    <definedName name="_xlnm.Print_Area" localSheetId="20">'21 день'!$A$2:$S$28</definedName>
    <definedName name="_xlnm.Print_Area" localSheetId="7">'8 день'!$A$1:$T$11</definedName>
    <definedName name="_xlnm.Print_Area" localSheetId="8">'9 день'!$A$1:$U$16</definedName>
  </definedNames>
  <calcPr calcId="145621"/>
</workbook>
</file>

<file path=xl/calcChain.xml><?xml version="1.0" encoding="utf-8"?>
<calcChain xmlns="http://schemas.openxmlformats.org/spreadsheetml/2006/main">
  <c r="I27" i="25" l="1"/>
  <c r="J27" i="25"/>
  <c r="K27" i="25"/>
  <c r="L27" i="25"/>
  <c r="M27" i="25"/>
  <c r="N27" i="25"/>
  <c r="O27" i="25"/>
  <c r="P27" i="25"/>
  <c r="Q27" i="25"/>
  <c r="R27" i="25"/>
  <c r="S27" i="25"/>
  <c r="H27" i="25"/>
  <c r="I26" i="25"/>
  <c r="J26" i="25"/>
  <c r="K26" i="25"/>
  <c r="L26" i="25"/>
  <c r="M26" i="25"/>
  <c r="N26" i="25"/>
  <c r="O26" i="25"/>
  <c r="P26" i="25"/>
  <c r="Q26" i="25"/>
  <c r="R26" i="25"/>
  <c r="S26" i="25"/>
  <c r="H26" i="25"/>
  <c r="K11" i="28" l="1"/>
  <c r="H11" i="26" l="1"/>
  <c r="I11" i="26"/>
  <c r="J11" i="26"/>
  <c r="K11" i="26"/>
  <c r="L11" i="26"/>
  <c r="M11" i="26"/>
  <c r="N11" i="26"/>
  <c r="O11" i="26"/>
  <c r="P11" i="26"/>
  <c r="Q11" i="26"/>
  <c r="R11" i="26"/>
  <c r="S11" i="26"/>
  <c r="F11" i="26"/>
  <c r="H15" i="13"/>
  <c r="I15" i="13"/>
  <c r="J15" i="13"/>
  <c r="K15" i="13"/>
  <c r="L15" i="13"/>
  <c r="M15" i="13"/>
  <c r="N15" i="13"/>
  <c r="O15" i="13"/>
  <c r="P15" i="13"/>
  <c r="Q15" i="13"/>
  <c r="R15" i="13"/>
  <c r="S15" i="13"/>
  <c r="F15" i="13"/>
  <c r="S11" i="6" l="1"/>
  <c r="K12" i="33" l="1"/>
  <c r="F12" i="33"/>
  <c r="K12" i="15"/>
  <c r="F12" i="15"/>
  <c r="F11" i="6"/>
  <c r="F27" i="25" l="1"/>
  <c r="F26" i="25"/>
  <c r="K12" i="23"/>
  <c r="F12" i="23"/>
  <c r="H23" i="32" l="1"/>
  <c r="I23" i="32"/>
  <c r="J23" i="32"/>
  <c r="K23" i="32"/>
  <c r="L23" i="32"/>
  <c r="M23" i="32"/>
  <c r="N23" i="32"/>
  <c r="O23" i="32"/>
  <c r="P23" i="32"/>
  <c r="Q23" i="32"/>
  <c r="R23" i="32"/>
  <c r="S23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F23" i="32"/>
  <c r="F22" i="32"/>
  <c r="H24" i="26"/>
  <c r="I24" i="26"/>
  <c r="J24" i="26"/>
  <c r="K24" i="26"/>
  <c r="L24" i="26"/>
  <c r="M24" i="26"/>
  <c r="N24" i="26"/>
  <c r="O24" i="26"/>
  <c r="P24" i="26"/>
  <c r="Q24" i="26"/>
  <c r="R24" i="26"/>
  <c r="S24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F24" i="26"/>
  <c r="F23" i="26"/>
  <c r="K21" i="33" l="1"/>
  <c r="K25" i="32" l="1"/>
  <c r="K24" i="32"/>
  <c r="H24" i="30"/>
  <c r="I24" i="30"/>
  <c r="J24" i="30"/>
  <c r="K24" i="30"/>
  <c r="K26" i="30" s="1"/>
  <c r="L24" i="30"/>
  <c r="M24" i="30"/>
  <c r="N24" i="30"/>
  <c r="O24" i="30"/>
  <c r="P24" i="30"/>
  <c r="Q24" i="30"/>
  <c r="R24" i="30"/>
  <c r="S24" i="30"/>
  <c r="H23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F24" i="30"/>
  <c r="F23" i="30"/>
  <c r="K20" i="29"/>
  <c r="F20" i="27"/>
  <c r="K26" i="26"/>
  <c r="K25" i="26"/>
  <c r="K29" i="25" l="1"/>
  <c r="K28" i="25"/>
  <c r="K11" i="20"/>
  <c r="H11" i="20"/>
  <c r="F11" i="20"/>
  <c r="E12" i="18"/>
  <c r="H13" i="16"/>
  <c r="I13" i="16"/>
  <c r="J13" i="16"/>
  <c r="K13" i="16"/>
  <c r="L13" i="16"/>
  <c r="M13" i="16"/>
  <c r="N13" i="16"/>
  <c r="O13" i="16"/>
  <c r="P13" i="16"/>
  <c r="Q13" i="16"/>
  <c r="R13" i="16"/>
  <c r="S13" i="16"/>
  <c r="F13" i="16"/>
  <c r="J12" i="14"/>
  <c r="E12" i="14"/>
  <c r="K25" i="13"/>
  <c r="F25" i="13"/>
  <c r="H24" i="10"/>
  <c r="I24" i="10"/>
  <c r="J24" i="10"/>
  <c r="K24" i="10"/>
  <c r="K26" i="10" s="1"/>
  <c r="L24" i="10"/>
  <c r="M24" i="10"/>
  <c r="N24" i="10"/>
  <c r="O24" i="10"/>
  <c r="P24" i="10"/>
  <c r="Q24" i="10"/>
  <c r="R24" i="10"/>
  <c r="S24" i="10"/>
  <c r="H23" i="10"/>
  <c r="I23" i="10"/>
  <c r="J23" i="10"/>
  <c r="K23" i="10"/>
  <c r="K25" i="10" s="1"/>
  <c r="L23" i="10"/>
  <c r="M23" i="10"/>
  <c r="N23" i="10"/>
  <c r="O23" i="10"/>
  <c r="P23" i="10"/>
  <c r="Q23" i="10"/>
  <c r="R23" i="10"/>
  <c r="S23" i="10"/>
  <c r="F24" i="10"/>
  <c r="F23" i="10"/>
  <c r="K19" i="6" l="1"/>
  <c r="K21" i="31" l="1"/>
  <c r="F21" i="31"/>
  <c r="F20" i="29"/>
  <c r="F19" i="6"/>
  <c r="K20" i="27"/>
  <c r="K12" i="22"/>
  <c r="F12" i="22"/>
  <c r="J12" i="18" l="1"/>
  <c r="G12" i="18"/>
  <c r="H12" i="15"/>
  <c r="H25" i="13"/>
  <c r="J20" i="11" l="1"/>
  <c r="J21" i="11" s="1"/>
  <c r="G20" i="11"/>
  <c r="E20" i="11"/>
  <c r="H19" i="6" l="1"/>
  <c r="E11" i="11" l="1"/>
  <c r="K13" i="15" l="1"/>
  <c r="I11" i="6" l="1"/>
  <c r="J11" i="6"/>
  <c r="K11" i="6"/>
  <c r="K12" i="6" s="1"/>
  <c r="L11" i="6"/>
  <c r="M11" i="6"/>
  <c r="N11" i="6"/>
  <c r="O11" i="6"/>
  <c r="P11" i="6"/>
  <c r="Q11" i="6"/>
  <c r="R11" i="6"/>
  <c r="H11" i="6"/>
  <c r="H21" i="33" l="1"/>
  <c r="I21" i="33"/>
  <c r="J21" i="33"/>
  <c r="K22" i="33"/>
  <c r="L21" i="33"/>
  <c r="M21" i="33"/>
  <c r="N21" i="33"/>
  <c r="O21" i="33"/>
  <c r="P21" i="33"/>
  <c r="Q21" i="33"/>
  <c r="R21" i="33"/>
  <c r="S21" i="33"/>
  <c r="F21" i="33"/>
  <c r="G12" i="33"/>
  <c r="H12" i="33"/>
  <c r="I12" i="33"/>
  <c r="J12" i="33"/>
  <c r="K13" i="33"/>
  <c r="L12" i="33"/>
  <c r="M12" i="33"/>
  <c r="N12" i="33"/>
  <c r="O12" i="33"/>
  <c r="P12" i="33"/>
  <c r="Q12" i="33"/>
  <c r="R12" i="33"/>
  <c r="S12" i="33"/>
  <c r="H11" i="32" l="1"/>
  <c r="I11" i="32"/>
  <c r="J11" i="32"/>
  <c r="K11" i="32"/>
  <c r="K12" i="32" s="1"/>
  <c r="L11" i="32"/>
  <c r="M11" i="32"/>
  <c r="N11" i="32"/>
  <c r="O11" i="32"/>
  <c r="P11" i="32"/>
  <c r="Q11" i="32"/>
  <c r="R11" i="32"/>
  <c r="S11" i="32"/>
  <c r="F11" i="32" l="1"/>
  <c r="H21" i="31"/>
  <c r="I21" i="31"/>
  <c r="J21" i="31"/>
  <c r="K22" i="31"/>
  <c r="L21" i="31"/>
  <c r="M21" i="31"/>
  <c r="N21" i="31"/>
  <c r="O21" i="31"/>
  <c r="P21" i="31"/>
  <c r="Q21" i="31"/>
  <c r="R21" i="31"/>
  <c r="S21" i="31"/>
  <c r="F12" i="31"/>
  <c r="H12" i="31"/>
  <c r="I12" i="31"/>
  <c r="J12" i="31"/>
  <c r="K12" i="31"/>
  <c r="K13" i="31" s="1"/>
  <c r="L12" i="31"/>
  <c r="M12" i="31"/>
  <c r="N12" i="31"/>
  <c r="O12" i="31"/>
  <c r="P12" i="31"/>
  <c r="Q12" i="31"/>
  <c r="R12" i="31"/>
  <c r="S12" i="31"/>
  <c r="S12" i="30" l="1"/>
  <c r="R12" i="30"/>
  <c r="Q12" i="30"/>
  <c r="P12" i="30"/>
  <c r="O12" i="30"/>
  <c r="N12" i="30"/>
  <c r="M12" i="30"/>
  <c r="L12" i="30"/>
  <c r="K12" i="30"/>
  <c r="K13" i="30" s="1"/>
  <c r="J12" i="30"/>
  <c r="I12" i="30"/>
  <c r="H12" i="30"/>
  <c r="F12" i="30"/>
  <c r="F12" i="29"/>
  <c r="H12" i="29"/>
  <c r="I12" i="29"/>
  <c r="J12" i="29"/>
  <c r="K12" i="29"/>
  <c r="K13" i="29" s="1"/>
  <c r="L12" i="29"/>
  <c r="M12" i="29"/>
  <c r="N12" i="29"/>
  <c r="O12" i="29"/>
  <c r="P12" i="29"/>
  <c r="Q12" i="29"/>
  <c r="R12" i="29"/>
  <c r="S12" i="29"/>
  <c r="S20" i="29"/>
  <c r="R20" i="29"/>
  <c r="Q20" i="29"/>
  <c r="P20" i="29"/>
  <c r="O20" i="29"/>
  <c r="N20" i="29"/>
  <c r="M20" i="29"/>
  <c r="L20" i="29"/>
  <c r="K21" i="29"/>
  <c r="J20" i="29"/>
  <c r="I20" i="29"/>
  <c r="H20" i="29"/>
  <c r="I11" i="28"/>
  <c r="J11" i="28"/>
  <c r="K12" i="28"/>
  <c r="L11" i="28"/>
  <c r="M11" i="28"/>
  <c r="N11" i="28"/>
  <c r="O11" i="28"/>
  <c r="P11" i="28"/>
  <c r="Q11" i="28"/>
  <c r="R11" i="28"/>
  <c r="S11" i="28"/>
  <c r="H11" i="28"/>
  <c r="S20" i="28"/>
  <c r="R20" i="28"/>
  <c r="Q20" i="28"/>
  <c r="P20" i="28"/>
  <c r="O20" i="28"/>
  <c r="N20" i="28"/>
  <c r="M20" i="28"/>
  <c r="L20" i="28"/>
  <c r="K20" i="28"/>
  <c r="K21" i="28" s="1"/>
  <c r="J20" i="28"/>
  <c r="I20" i="28"/>
  <c r="H20" i="28"/>
  <c r="F20" i="28"/>
  <c r="H20" i="27"/>
  <c r="I20" i="27"/>
  <c r="J20" i="27"/>
  <c r="K21" i="27"/>
  <c r="L20" i="27"/>
  <c r="M20" i="27"/>
  <c r="N20" i="27"/>
  <c r="O20" i="27"/>
  <c r="P20" i="27"/>
  <c r="Q20" i="27"/>
  <c r="R20" i="27"/>
  <c r="S20" i="27"/>
  <c r="H11" i="27"/>
  <c r="I11" i="27"/>
  <c r="J11" i="27"/>
  <c r="K11" i="27"/>
  <c r="K12" i="27" s="1"/>
  <c r="L11" i="27"/>
  <c r="M11" i="27"/>
  <c r="N11" i="27"/>
  <c r="O11" i="27"/>
  <c r="P11" i="27"/>
  <c r="Q11" i="27"/>
  <c r="R11" i="27"/>
  <c r="S11" i="27"/>
  <c r="F11" i="27"/>
  <c r="K12" i="26" l="1"/>
  <c r="H13" i="25" l="1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H14" i="25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F14" i="25"/>
  <c r="F13" i="25"/>
  <c r="H12" i="23" l="1"/>
  <c r="I12" i="23"/>
  <c r="J12" i="23"/>
  <c r="K13" i="23"/>
  <c r="L12" i="23"/>
  <c r="M12" i="23"/>
  <c r="N12" i="23"/>
  <c r="O12" i="23"/>
  <c r="P12" i="23"/>
  <c r="Q12" i="23"/>
  <c r="R12" i="23"/>
  <c r="S12" i="23"/>
  <c r="H12" i="22"/>
  <c r="I12" i="22"/>
  <c r="J12" i="22"/>
  <c r="K13" i="22"/>
  <c r="L12" i="22"/>
  <c r="M12" i="22"/>
  <c r="N12" i="22"/>
  <c r="O12" i="22"/>
  <c r="P12" i="22"/>
  <c r="Q12" i="22"/>
  <c r="R12" i="22"/>
  <c r="S12" i="22"/>
  <c r="I11" i="20"/>
  <c r="J11" i="20"/>
  <c r="K12" i="20"/>
  <c r="L11" i="20"/>
  <c r="M11" i="20"/>
  <c r="N11" i="20"/>
  <c r="O11" i="20"/>
  <c r="P11" i="20"/>
  <c r="Q11" i="20"/>
  <c r="R11" i="20"/>
  <c r="S11" i="20"/>
  <c r="R12" i="18" l="1"/>
  <c r="Q12" i="18"/>
  <c r="P12" i="18"/>
  <c r="O12" i="18"/>
  <c r="N12" i="18"/>
  <c r="M12" i="18"/>
  <c r="L12" i="18"/>
  <c r="K12" i="18"/>
  <c r="J13" i="18"/>
  <c r="I12" i="18"/>
  <c r="H12" i="18"/>
  <c r="K14" i="16" l="1"/>
  <c r="S12" i="15"/>
  <c r="R12" i="15"/>
  <c r="Q12" i="15"/>
  <c r="P12" i="15"/>
  <c r="O12" i="15"/>
  <c r="N12" i="15"/>
  <c r="M12" i="15"/>
  <c r="L12" i="15"/>
  <c r="J12" i="15"/>
  <c r="I12" i="15"/>
  <c r="R12" i="14" l="1"/>
  <c r="Q12" i="14"/>
  <c r="P12" i="14"/>
  <c r="O12" i="14"/>
  <c r="N12" i="14"/>
  <c r="M12" i="14"/>
  <c r="L12" i="14"/>
  <c r="K12" i="14"/>
  <c r="J13" i="14"/>
  <c r="I12" i="14"/>
  <c r="H12" i="14"/>
  <c r="G12" i="14"/>
  <c r="K17" i="13"/>
  <c r="K14" i="13"/>
  <c r="K16" i="13" s="1"/>
  <c r="I14" i="13"/>
  <c r="J14" i="13"/>
  <c r="L14" i="13"/>
  <c r="M14" i="13"/>
  <c r="N14" i="13"/>
  <c r="O14" i="13"/>
  <c r="P14" i="13"/>
  <c r="Q14" i="13"/>
  <c r="R14" i="13"/>
  <c r="S14" i="13"/>
  <c r="H14" i="13"/>
  <c r="F14" i="13"/>
  <c r="I25" i="13" l="1"/>
  <c r="J25" i="13"/>
  <c r="K26" i="13"/>
  <c r="L25" i="13"/>
  <c r="M25" i="13"/>
  <c r="N25" i="13"/>
  <c r="O25" i="13"/>
  <c r="P25" i="13"/>
  <c r="Q25" i="13"/>
  <c r="R25" i="13"/>
  <c r="S25" i="13"/>
  <c r="H20" i="11"/>
  <c r="I20" i="11"/>
  <c r="K20" i="11"/>
  <c r="L20" i="11"/>
  <c r="M20" i="11"/>
  <c r="N20" i="11"/>
  <c r="O20" i="11"/>
  <c r="P20" i="11"/>
  <c r="Q20" i="11"/>
  <c r="R20" i="11"/>
  <c r="G11" i="11"/>
  <c r="H11" i="11"/>
  <c r="I11" i="11"/>
  <c r="J11" i="11"/>
  <c r="J12" i="11" s="1"/>
  <c r="K11" i="11"/>
  <c r="L11" i="11"/>
  <c r="M11" i="11"/>
  <c r="N11" i="11"/>
  <c r="O11" i="11"/>
  <c r="P11" i="11"/>
  <c r="Q11" i="11"/>
  <c r="R11" i="11"/>
  <c r="H12" i="10" l="1"/>
  <c r="I12" i="10"/>
  <c r="J12" i="10"/>
  <c r="K12" i="10"/>
  <c r="K13" i="10" s="1"/>
  <c r="L12" i="10"/>
  <c r="M12" i="10"/>
  <c r="N12" i="10"/>
  <c r="O12" i="10"/>
  <c r="P12" i="10"/>
  <c r="Q12" i="10"/>
  <c r="R12" i="10"/>
  <c r="S12" i="10"/>
  <c r="F12" i="10"/>
  <c r="I19" i="6" l="1"/>
  <c r="J19" i="6"/>
  <c r="K20" i="6"/>
</calcChain>
</file>

<file path=xl/sharedStrings.xml><?xml version="1.0" encoding="utf-8"?>
<sst xmlns="http://schemas.openxmlformats.org/spreadsheetml/2006/main" count="1282" uniqueCount="191">
  <si>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</si>
  <si>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</si>
  <si>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</si>
  <si>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</si>
  <si>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</si>
  <si>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</si>
  <si>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</si>
  <si>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</si>
  <si>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</si>
  <si>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</si>
  <si>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</si>
  <si>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</si>
  <si>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Каша овсяная молочная с маслом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</si>
  <si>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</si>
  <si>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</si>
  <si>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</si>
  <si>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</si>
  <si>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</si>
  <si>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Плов с курицей</t>
  </si>
  <si>
    <t>Компот из сухофруктов</t>
  </si>
  <si>
    <t>3 блюдо</t>
  </si>
  <si>
    <t>Хлеб пшеничныйй</t>
  </si>
  <si>
    <t xml:space="preserve"> хлеб ржаной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</si>
  <si>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</si>
  <si>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</si>
  <si>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</si>
  <si>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</si>
  <si>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</si>
  <si>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</si>
  <si>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</si>
  <si>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</si>
  <si>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</si>
  <si>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</si>
  <si>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</si>
  <si>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</si>
  <si>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</si>
  <si>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</si>
  <si>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</si>
  <si>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</si>
  <si>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</si>
  <si>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</si>
  <si>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</si>
  <si>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</si>
  <si>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</si>
  <si>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</si>
  <si>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</si>
  <si>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</si>
  <si>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</si>
  <si>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</si>
  <si>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Филе птицы   запеченное с овощами  (филе птицы, кабачки с/м, перец болгарский с/м, помидоры с/м)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</si>
  <si>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</si>
  <si>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</si>
  <si>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</si>
  <si>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</si>
  <si>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</si>
  <si>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</si>
  <si>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</si>
  <si>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</si>
  <si>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</si>
  <si>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</si>
  <si>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</si>
  <si>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</si>
  <si>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</si>
  <si>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</si>
  <si>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Икра кабачковая</t>
  </si>
  <si>
    <t>Картофель запеченный с сыром (пром пр-ва)</t>
  </si>
  <si>
    <t>Хлеб пшеничный</t>
  </si>
  <si>
    <t>Суп картофельный с мясом</t>
  </si>
  <si>
    <t xml:space="preserve">Курица запеченная с сыром 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</si>
  <si>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</si>
  <si>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</si>
  <si>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</si>
  <si>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</si>
  <si>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</si>
  <si>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</si>
  <si>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</si>
  <si>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</si>
  <si>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</si>
  <si>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</si>
  <si>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</si>
  <si>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</si>
  <si>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</si>
  <si>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</si>
  <si>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Морковь тушеная с зеленым горошком</t>
  </si>
  <si>
    <t>Пюре из гороха с маслом</t>
  </si>
  <si>
    <t>Чай с лимоном и мятой</t>
  </si>
  <si>
    <t xml:space="preserve"> Суп куриный с вермишелью</t>
  </si>
  <si>
    <t>Компот фруктово-ягодный (смесь компотная: вишня с/к, клубника, черноплодная рябина, слива с/к, яблоко)</t>
  </si>
  <si>
    <t>Макароны отварные с маслом</t>
  </si>
  <si>
    <t>Курица запеченная</t>
  </si>
  <si>
    <t>Уха с рыбой</t>
  </si>
  <si>
    <t>Чахохбили</t>
  </si>
  <si>
    <t xml:space="preserve"> - полный комплект оборудования (УКМ, мясорубка)</t>
  </si>
  <si>
    <t>п/к*</t>
  </si>
  <si>
    <t xml:space="preserve">о/о** </t>
  </si>
  <si>
    <t>о/о**</t>
  </si>
  <si>
    <t>Фрукты в ассортименте (мандарин)</t>
  </si>
  <si>
    <t>Суп гороховый с мясом</t>
  </si>
  <si>
    <t>Кисель плодово – ягодный витаминизированный (клюквенный)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</si>
  <si>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</si>
  <si>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</si>
  <si>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</si>
  <si>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</si>
  <si>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</si>
  <si>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</si>
  <si>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</si>
  <si>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</si>
  <si>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</si>
  <si>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</si>
  <si>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</si>
  <si>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</si>
  <si>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Мясо тушеное в сметане (говядина)</t>
  </si>
  <si>
    <t>80/10</t>
  </si>
  <si>
    <t>200/5</t>
  </si>
  <si>
    <t>Суп  овощной с мясом и сметаной</t>
  </si>
  <si>
    <t>Филе птицы тушеное с овощами</t>
  </si>
  <si>
    <t xml:space="preserve"> 3 блюдо</t>
  </si>
  <si>
    <t>Гуляш (говядина)</t>
  </si>
  <si>
    <t>Икра свекольная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</si>
  <si>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</si>
  <si>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</si>
  <si>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</si>
  <si>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</si>
  <si>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</si>
  <si>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Рис отварной с маслом</t>
  </si>
  <si>
    <t>Фрикадельки мясные с соусом красным</t>
  </si>
  <si>
    <t>Филе птицы  тушеное с овощами</t>
  </si>
  <si>
    <t>Оладьи с маслом</t>
  </si>
  <si>
    <t>95/5</t>
  </si>
  <si>
    <t xml:space="preserve"> Биточек из птицы</t>
  </si>
  <si>
    <t>Жаркое из мяса (говядина)</t>
  </si>
  <si>
    <t xml:space="preserve"> Хлеб ржаной</t>
  </si>
  <si>
    <t>Суп из овощей с пшеном и мясом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</si>
  <si>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</si>
  <si>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</si>
  <si>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</si>
  <si>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</si>
  <si>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</si>
  <si>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</si>
  <si>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</si>
  <si>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 xml:space="preserve"> Картофель запеченный с сыром </t>
  </si>
  <si>
    <t xml:space="preserve"> Запеканка из  птицы (филе птицы, брокколи с/м, лук)  NEW</t>
  </si>
  <si>
    <t>Сок фруктовый (персиковый)</t>
  </si>
  <si>
    <t>Доля суточной потребности в энерги, %</t>
  </si>
  <si>
    <t>Картофель запеченный (пром. пр-ва)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</si>
  <si>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</si>
  <si>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</si>
  <si>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</si>
  <si>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</si>
  <si>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</si>
  <si>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Каша гречневая вязкая</t>
  </si>
  <si>
    <t>Компот фруктово-ягодный (компотная смесь: вишня с/к, клубника, черноплодная рябина, слива с/к, яблоко)  NEW</t>
  </si>
  <si>
    <t xml:space="preserve"> Суп - пюре картофельный с колбасками и гренками</t>
  </si>
  <si>
    <t>200/10</t>
  </si>
  <si>
    <t>Бигос с мясо (капуста пром. пр-ва)</t>
  </si>
  <si>
    <t>Компот  из смеси  фруктов  и ягод (фруктовая смесь: яблоко, клубника, вишня слива )  NEW</t>
  </si>
  <si>
    <t>Рыба  запеченная  под соусом сливочным с зеленью ( минтай,  соус сливочный)  NEW</t>
  </si>
  <si>
    <t>Рыба  запеченная  под соусом сливочным с зеленью                           (  минтай,  соус сливочный)  NEW</t>
  </si>
  <si>
    <t xml:space="preserve"> Кондитерское изделие промышленного производства ("Вафли сырные")</t>
  </si>
  <si>
    <t>Котлета мясная (говядина, свинина, курица)</t>
  </si>
  <si>
    <t>Компот фруктово ягодный (клубника)</t>
  </si>
  <si>
    <t>Запеканка из творога с ягодным соусом</t>
  </si>
  <si>
    <t>Компот фруктово-ягодный (клубника и алыча)</t>
  </si>
  <si>
    <t xml:space="preserve"> Сложный гарнир №4 (картофель, цукини, томаты, перец, лук, баклажаны)  пром. пр-во  NEW </t>
  </si>
  <si>
    <t xml:space="preserve"> Мясо тушеное в сметане (говядина)</t>
  </si>
  <si>
    <t xml:space="preserve"> Сложный гарнир №3 (картофель,  перец, томат, лук, цукини, фасоль)  пром. пр-во  NEW </t>
  </si>
  <si>
    <t>Компот фруктово-ягодный (клубника, слива)</t>
  </si>
  <si>
    <t>Борщ с фасолью со сметаной</t>
  </si>
  <si>
    <t>Сложный  гарнир №1 (картофельное пюре, фасоль стручковая)( пром. пр-во) NEW</t>
  </si>
  <si>
    <t>Мясо тушеное (говядина)</t>
  </si>
  <si>
    <t>Сложный гарнир  (картофель отварной, капуста тушеная)</t>
  </si>
  <si>
    <t>Яйцо отварное</t>
  </si>
  <si>
    <t>Горошек консервированный</t>
  </si>
  <si>
    <t>Печень говяжья тушенная в сметанном соусе</t>
  </si>
  <si>
    <t xml:space="preserve">Кукуруза консервированная </t>
  </si>
  <si>
    <t>Бефстроганов (говядина)</t>
  </si>
  <si>
    <t>Картофель отварной с маслом и зеленью</t>
  </si>
  <si>
    <t>Суп картофельный с колбасками и гренками</t>
  </si>
  <si>
    <t>228/1</t>
  </si>
  <si>
    <t xml:space="preserve"> </t>
  </si>
  <si>
    <t>Прием пищи</t>
  </si>
  <si>
    <t>Филе птицы запеченное с помидорами</t>
  </si>
  <si>
    <t>Рагу овощное с маслом</t>
  </si>
  <si>
    <t xml:space="preserve"> Мясо тушеное (говядина)</t>
  </si>
  <si>
    <t>Икра баклажанная</t>
  </si>
  <si>
    <t xml:space="preserve"> Бефстроганов (говядина)</t>
  </si>
  <si>
    <t>Щи вегетарианские со сметаной</t>
  </si>
  <si>
    <t>Кисель плодово – ягодный витаминизированный (черносмородиновый)</t>
  </si>
  <si>
    <t>Фрукты в ассортименте (яблоко)</t>
  </si>
  <si>
    <t>Каша гречневая вязкая с маслом</t>
  </si>
  <si>
    <t>день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</si>
</sst>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3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17" fillId="2" borderId="0" xfId="0" applyFont="1" applyFill="1" applyBorder="1" applyAlignment="1">
      <alignment horizontal="center"/>
    </xf>
    <xf numFmtId="0" fontId="9" fillId="2" borderId="0" xfId="0" applyFont="1" applyFill="1"/>
    <xf numFmtId="164" fontId="5" fillId="2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8" xfId="0" applyFont="1" applyBorder="1"/>
    <xf numFmtId="0" fontId="5" fillId="0" borderId="16" xfId="0" applyFont="1" applyBorder="1" applyAlignment="1">
      <alignment horizontal="center"/>
    </xf>
    <xf numFmtId="0" fontId="9" fillId="0" borderId="16" xfId="0" applyFont="1" applyBorder="1"/>
    <xf numFmtId="0" fontId="9" fillId="0" borderId="18" xfId="0" applyFont="1" applyBorder="1"/>
    <xf numFmtId="0" fontId="9" fillId="0" borderId="19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0" fillId="3" borderId="0" xfId="0" applyFont="1" applyFill="1"/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10" fillId="0" borderId="20" xfId="0" applyFont="1" applyBorder="1"/>
    <xf numFmtId="0" fontId="9" fillId="0" borderId="20" xfId="0" applyFont="1" applyBorder="1"/>
    <xf numFmtId="0" fontId="10" fillId="0" borderId="26" xfId="0" applyFont="1" applyBorder="1"/>
    <xf numFmtId="0" fontId="9" fillId="0" borderId="29" xfId="0" applyFont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7" fillId="0" borderId="13" xfId="0" applyFont="1" applyBorder="1"/>
    <xf numFmtId="0" fontId="7" fillId="0" borderId="25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/>
    <xf numFmtId="0" fontId="7" fillId="0" borderId="19" xfId="0" applyFont="1" applyBorder="1" applyAlignment="1">
      <alignment horizontal="center"/>
    </xf>
    <xf numFmtId="0" fontId="10" fillId="0" borderId="16" xfId="0" applyFont="1" applyBorder="1"/>
    <xf numFmtId="0" fontId="6" fillId="0" borderId="11" xfId="0" applyFont="1" applyBorder="1"/>
    <xf numFmtId="0" fontId="7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7" fillId="0" borderId="1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0" xfId="0" applyFont="1" applyBorder="1"/>
    <xf numFmtId="0" fontId="6" fillId="0" borderId="51" xfId="0" applyFont="1" applyBorder="1"/>
    <xf numFmtId="0" fontId="10" fillId="0" borderId="52" xfId="0" applyFont="1" applyBorder="1"/>
    <xf numFmtId="0" fontId="10" fillId="2" borderId="52" xfId="0" applyFont="1" applyFill="1" applyBorder="1"/>
    <xf numFmtId="0" fontId="10" fillId="0" borderId="50" xfId="0" applyFont="1" applyBorder="1"/>
    <xf numFmtId="0" fontId="9" fillId="0" borderId="52" xfId="0" applyFont="1" applyBorder="1"/>
    <xf numFmtId="0" fontId="17" fillId="0" borderId="16" xfId="1" applyFont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41" xfId="0" applyFont="1" applyFill="1" applyBorder="1"/>
    <xf numFmtId="0" fontId="9" fillId="2" borderId="52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4" xfId="0" applyFont="1" applyBorder="1"/>
    <xf numFmtId="0" fontId="8" fillId="0" borderId="45" xfId="0" applyFont="1" applyBorder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4" borderId="0" xfId="0" applyFill="1" applyBorder="1" applyAlignment="1">
      <alignment horizontal="center"/>
    </xf>
    <xf numFmtId="0" fontId="9" fillId="2" borderId="51" xfId="0" applyFont="1" applyFill="1" applyBorder="1"/>
    <xf numFmtId="0" fontId="10" fillId="2" borderId="19" xfId="0" applyFont="1" applyFill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0" xfId="0" applyFont="1" applyBorder="1"/>
    <xf numFmtId="0" fontId="8" fillId="0" borderId="51" xfId="0" applyFont="1" applyBorder="1"/>
    <xf numFmtId="0" fontId="10" fillId="0" borderId="41" xfId="0" applyFont="1" applyBorder="1" applyAlignment="1">
      <alignment horizontal="left"/>
    </xf>
    <xf numFmtId="0" fontId="10" fillId="2" borderId="41" xfId="0" applyFont="1" applyFill="1" applyBorder="1" applyAlignment="1">
      <alignment horizontal="left"/>
    </xf>
    <xf numFmtId="0" fontId="10" fillId="0" borderId="41" xfId="0" applyFont="1" applyFill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2" borderId="43" xfId="0" applyFont="1" applyFill="1" applyBorder="1"/>
    <xf numFmtId="0" fontId="9" fillId="2" borderId="42" xfId="0" applyFont="1" applyFill="1" applyBorder="1"/>
    <xf numFmtId="0" fontId="10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2" borderId="47" xfId="0" applyFont="1" applyFill="1" applyBorder="1" applyAlignment="1">
      <alignment horizontal="center"/>
    </xf>
    <xf numFmtId="0" fontId="10" fillId="0" borderId="41" xfId="0" applyFont="1" applyBorder="1"/>
    <xf numFmtId="0" fontId="10" fillId="0" borderId="41" xfId="0" applyFont="1" applyBorder="1" applyAlignment="1"/>
    <xf numFmtId="0" fontId="10" fillId="2" borderId="41" xfId="0" applyFont="1" applyFill="1" applyBorder="1" applyAlignment="1"/>
    <xf numFmtId="0" fontId="10" fillId="0" borderId="52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2" xfId="0" applyFont="1" applyFill="1" applyBorder="1" applyAlignment="1">
      <alignment horizontal="left"/>
    </xf>
    <xf numFmtId="0" fontId="10" fillId="2" borderId="41" xfId="0" applyFont="1" applyFill="1" applyBorder="1" applyAlignment="1">
      <alignment horizontal="left" wrapText="1"/>
    </xf>
    <xf numFmtId="0" fontId="9" fillId="0" borderId="50" xfId="0" applyFont="1" applyBorder="1"/>
    <xf numFmtId="0" fontId="10" fillId="3" borderId="47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left"/>
    </xf>
    <xf numFmtId="0" fontId="13" fillId="3" borderId="41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47" xfId="0" applyFont="1" applyBorder="1"/>
    <xf numFmtId="0" fontId="10" fillId="4" borderId="42" xfId="0" applyFont="1" applyFill="1" applyBorder="1" applyAlignment="1">
      <alignment horizontal="left"/>
    </xf>
    <xf numFmtId="0" fontId="9" fillId="0" borderId="44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/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3" borderId="53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4" xfId="0" applyFont="1" applyFill="1" applyBorder="1" applyAlignment="1">
      <alignment horizontal="left"/>
    </xf>
    <xf numFmtId="0" fontId="10" fillId="0" borderId="41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wrapText="1"/>
    </xf>
    <xf numFmtId="0" fontId="10" fillId="4" borderId="42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0" xfId="0" applyFont="1" applyBorder="1"/>
    <xf numFmtId="0" fontId="7" fillId="0" borderId="51" xfId="0" applyFont="1" applyBorder="1"/>
    <xf numFmtId="0" fontId="5" fillId="0" borderId="41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wrapText="1"/>
    </xf>
    <xf numFmtId="0" fontId="6" fillId="2" borderId="43" xfId="0" applyFont="1" applyFill="1" applyBorder="1" applyAlignment="1">
      <alignment horizontal="center"/>
    </xf>
    <xf numFmtId="164" fontId="6" fillId="2" borderId="42" xfId="0" applyNumberFormat="1" applyFont="1" applyFill="1" applyBorder="1" applyAlignment="1">
      <alignment horizontal="center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 wrapText="1"/>
    </xf>
    <xf numFmtId="0" fontId="10" fillId="4" borderId="56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9" fillId="0" borderId="34" xfId="0" applyFont="1" applyBorder="1"/>
    <xf numFmtId="0" fontId="10" fillId="3" borderId="34" xfId="0" applyFont="1" applyFill="1" applyBorder="1" applyAlignment="1">
      <alignment horizontal="center"/>
    </xf>
    <xf numFmtId="0" fontId="10" fillId="4" borderId="35" xfId="0" applyFont="1" applyFill="1" applyBorder="1"/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0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1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1" xfId="1" applyFont="1" applyFill="1" applyBorder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59" xfId="0" applyFont="1" applyBorder="1"/>
    <xf numFmtId="0" fontId="10" fillId="0" borderId="41" xfId="0" applyFont="1" applyBorder="1" applyAlignment="1">
      <alignment wrapText="1"/>
    </xf>
    <xf numFmtId="0" fontId="10" fillId="0" borderId="46" xfId="0" applyFont="1" applyBorder="1"/>
    <xf numFmtId="0" fontId="9" fillId="2" borderId="54" xfId="0" applyFont="1" applyFill="1" applyBorder="1"/>
    <xf numFmtId="0" fontId="10" fillId="0" borderId="59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10" fillId="0" borderId="59" xfId="0" applyFont="1" applyBorder="1" applyAlignment="1">
      <alignment horizontal="right"/>
    </xf>
    <xf numFmtId="0" fontId="9" fillId="2" borderId="41" xfId="0" applyFont="1" applyFill="1" applyBorder="1"/>
    <xf numFmtId="0" fontId="9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 wrapText="1"/>
    </xf>
    <xf numFmtId="0" fontId="9" fillId="0" borderId="41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40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3" xfId="0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9" fillId="4" borderId="42" xfId="0" applyFont="1" applyFill="1" applyBorder="1"/>
    <xf numFmtId="0" fontId="10" fillId="4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0" fillId="3" borderId="41" xfId="0" applyFont="1" applyFill="1" applyBorder="1"/>
    <xf numFmtId="0" fontId="10" fillId="4" borderId="41" xfId="0" applyFont="1" applyFill="1" applyBorder="1"/>
    <xf numFmtId="0" fontId="9" fillId="3" borderId="41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0" fillId="0" borderId="4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0" fillId="3" borderId="41" xfId="0" applyFont="1" applyFill="1" applyBorder="1" applyAlignment="1"/>
    <xf numFmtId="0" fontId="13" fillId="2" borderId="42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0" xfId="0" applyFont="1" applyBorder="1" applyAlignment="1"/>
    <xf numFmtId="0" fontId="8" fillId="0" borderId="51" xfId="0" applyFont="1" applyBorder="1" applyAlignment="1"/>
    <xf numFmtId="0" fontId="10" fillId="0" borderId="41" xfId="0" applyFont="1" applyFill="1" applyBorder="1"/>
    <xf numFmtId="0" fontId="10" fillId="2" borderId="42" xfId="0" applyFont="1" applyFill="1" applyBorder="1" applyAlignment="1"/>
    <xf numFmtId="0" fontId="7" fillId="0" borderId="52" xfId="0" applyFont="1" applyBorder="1" applyAlignment="1">
      <alignment horizontal="center"/>
    </xf>
    <xf numFmtId="0" fontId="10" fillId="0" borderId="46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7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39" xfId="0" applyFont="1" applyBorder="1"/>
    <xf numFmtId="0" fontId="0" fillId="0" borderId="18" xfId="0" applyBorder="1"/>
    <xf numFmtId="0" fontId="0" fillId="0" borderId="19" xfId="0" applyBorder="1"/>
    <xf numFmtId="0" fontId="10" fillId="2" borderId="47" xfId="0" applyFont="1" applyFill="1" applyBorder="1" applyAlignment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10" fillId="0" borderId="46" xfId="0" applyFont="1" applyBorder="1" applyAlignment="1"/>
    <xf numFmtId="0" fontId="10" fillId="0" borderId="40" xfId="0" applyFont="1" applyBorder="1"/>
    <xf numFmtId="164" fontId="5" fillId="2" borderId="4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59" xfId="0" applyFont="1" applyFill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2" xfId="0" applyFont="1" applyFill="1" applyBorder="1"/>
    <xf numFmtId="0" fontId="10" fillId="0" borderId="4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0" borderId="30" xfId="0" applyFont="1" applyFill="1" applyBorder="1" applyAlignment="1">
      <alignment vertical="center" wrapText="1"/>
    </xf>
    <xf numFmtId="0" fontId="5" fillId="0" borderId="33" xfId="1" applyFont="1" applyBorder="1" applyAlignment="1">
      <alignment horizontal="center"/>
    </xf>
    <xf numFmtId="164" fontId="5" fillId="0" borderId="55" xfId="0" applyNumberFormat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5" xfId="0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55" xfId="1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9" fillId="0" borderId="22" xfId="0" applyFont="1" applyBorder="1"/>
    <xf numFmtId="0" fontId="15" fillId="0" borderId="40" xfId="0" applyFont="1" applyFill="1" applyBorder="1" applyAlignment="1">
      <alignment horizontal="center" vertical="center" wrapText="1"/>
    </xf>
    <xf numFmtId="0" fontId="9" fillId="0" borderId="42" xfId="0" applyFont="1" applyBorder="1"/>
    <xf numFmtId="0" fontId="15" fillId="0" borderId="57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9" fillId="0" borderId="21" xfId="0" applyFont="1" applyBorder="1"/>
    <xf numFmtId="0" fontId="9" fillId="0" borderId="35" xfId="0" applyFont="1" applyBorder="1"/>
    <xf numFmtId="0" fontId="9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4" xfId="0" applyFont="1" applyFill="1" applyBorder="1"/>
    <xf numFmtId="0" fontId="7" fillId="0" borderId="50" xfId="0" applyFont="1" applyBorder="1" applyAlignment="1">
      <alignment horizontal="center"/>
    </xf>
    <xf numFmtId="0" fontId="6" fillId="0" borderId="17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10" fillId="4" borderId="42" xfId="0" applyFont="1" applyFill="1" applyBorder="1"/>
    <xf numFmtId="0" fontId="6" fillId="0" borderId="51" xfId="0" applyFont="1" applyBorder="1" applyAlignment="1">
      <alignment horizontal="center"/>
    </xf>
    <xf numFmtId="0" fontId="10" fillId="4" borderId="41" xfId="0" applyFont="1" applyFill="1" applyBorder="1" applyAlignment="1">
      <alignment wrapText="1"/>
    </xf>
    <xf numFmtId="0" fontId="10" fillId="2" borderId="41" xfId="0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0" fontId="7" fillId="2" borderId="41" xfId="0" applyFont="1" applyFill="1" applyBorder="1" applyAlignment="1"/>
    <xf numFmtId="0" fontId="7" fillId="2" borderId="42" xfId="0" applyFont="1" applyFill="1" applyBorder="1"/>
    <xf numFmtId="0" fontId="6" fillId="3" borderId="5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 vertical="center" wrapText="1"/>
    </xf>
    <xf numFmtId="0" fontId="9" fillId="0" borderId="54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1" xfId="0" applyNumberFormat="1" applyFont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44" xfId="0" applyFont="1" applyBorder="1"/>
    <xf numFmtId="0" fontId="7" fillId="0" borderId="45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4" xfId="0" applyNumberFormat="1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0" fillId="0" borderId="30" xfId="0" applyFont="1" applyFill="1" applyBorder="1"/>
    <xf numFmtId="0" fontId="9" fillId="0" borderId="42" xfId="0" applyFont="1" applyBorder="1" applyAlignment="1">
      <alignment horizontal="center"/>
    </xf>
    <xf numFmtId="0" fontId="10" fillId="0" borderId="41" xfId="0" applyFont="1" applyFill="1" applyBorder="1" applyAlignment="1"/>
    <xf numFmtId="0" fontId="6" fillId="0" borderId="59" xfId="0" applyFont="1" applyBorder="1"/>
    <xf numFmtId="0" fontId="10" fillId="0" borderId="42" xfId="0" applyFont="1" applyBorder="1"/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0" fillId="0" borderId="39" xfId="0" applyFont="1" applyBorder="1"/>
    <xf numFmtId="0" fontId="6" fillId="0" borderId="45" xfId="0" applyFont="1" applyBorder="1"/>
    <xf numFmtId="0" fontId="5" fillId="0" borderId="41" xfId="1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0" xfId="0" applyNumberFormat="1" applyFont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4" xfId="0" applyFont="1" applyFill="1" applyBorder="1"/>
    <xf numFmtId="0" fontId="10" fillId="0" borderId="40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4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4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4" xfId="0" applyFont="1" applyBorder="1"/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0" fontId="7" fillId="2" borderId="42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6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8" fillId="0" borderId="62" xfId="0" applyFont="1" applyBorder="1"/>
    <xf numFmtId="0" fontId="10" fillId="0" borderId="35" xfId="0" applyFont="1" applyBorder="1"/>
    <xf numFmtId="0" fontId="10" fillId="0" borderId="19" xfId="0" applyFont="1" applyBorder="1"/>
    <xf numFmtId="0" fontId="9" fillId="0" borderId="51" xfId="0" applyFont="1" applyBorder="1"/>
    <xf numFmtId="0" fontId="10" fillId="0" borderId="51" xfId="0" applyFont="1" applyBorder="1"/>
    <xf numFmtId="0" fontId="10" fillId="0" borderId="30" xfId="0" applyFont="1" applyBorder="1" applyAlignment="1">
      <alignment horizontal="center" wrapText="1"/>
    </xf>
    <xf numFmtId="0" fontId="10" fillId="0" borderId="40" xfId="0" applyFont="1" applyBorder="1" applyAlignment="1">
      <alignment horizontal="left" wrapText="1"/>
    </xf>
    <xf numFmtId="0" fontId="10" fillId="0" borderId="41" xfId="0" applyFont="1" applyBorder="1" applyAlignment="1">
      <alignment horizontal="left" wrapText="1"/>
    </xf>
    <xf numFmtId="0" fontId="10" fillId="3" borderId="41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1" xfId="0" applyFont="1" applyFill="1" applyBorder="1" applyAlignment="1">
      <alignment wrapText="1"/>
    </xf>
    <xf numFmtId="0" fontId="9" fillId="2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wrapText="1"/>
    </xf>
    <xf numFmtId="0" fontId="1" fillId="0" borderId="0" xfId="0" applyFont="1" applyBorder="1"/>
    <xf numFmtId="0" fontId="6" fillId="2" borderId="42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0" fillId="0" borderId="42" xfId="0" applyFont="1" applyFill="1" applyBorder="1"/>
    <xf numFmtId="0" fontId="9" fillId="3" borderId="43" xfId="0" applyFont="1" applyFill="1" applyBorder="1"/>
    <xf numFmtId="0" fontId="5" fillId="3" borderId="41" xfId="1" applyFont="1" applyFill="1" applyBorder="1" applyAlignment="1">
      <alignment horizontal="center"/>
    </xf>
    <xf numFmtId="0" fontId="9" fillId="4" borderId="43" xfId="0" applyFont="1" applyFill="1" applyBorder="1"/>
    <xf numFmtId="0" fontId="5" fillId="0" borderId="5" xfId="1" applyFont="1" applyFill="1" applyBorder="1" applyAlignment="1">
      <alignment horizontal="center"/>
    </xf>
    <xf numFmtId="0" fontId="10" fillId="0" borderId="59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0" fillId="2" borderId="40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9" fillId="2" borderId="56" xfId="0" applyFont="1" applyFill="1" applyBorder="1"/>
    <xf numFmtId="0" fontId="6" fillId="2" borderId="53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left" wrapText="1"/>
    </xf>
    <xf numFmtId="0" fontId="10" fillId="2" borderId="40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40" xfId="0" applyFont="1" applyBorder="1" applyAlignment="1"/>
    <xf numFmtId="0" fontId="10" fillId="2" borderId="54" xfId="0" applyFont="1" applyFill="1" applyBorder="1" applyAlignment="1"/>
    <xf numFmtId="164" fontId="6" fillId="2" borderId="43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7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55" xfId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5" xfId="0" applyFont="1" applyBorder="1"/>
    <xf numFmtId="0" fontId="7" fillId="0" borderId="6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4" xfId="0" applyNumberFormat="1" applyFont="1" applyFill="1" applyBorder="1" applyAlignment="1">
      <alignment horizontal="center"/>
    </xf>
    <xf numFmtId="0" fontId="5" fillId="0" borderId="30" xfId="1" applyFont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2" borderId="50" xfId="0" applyFont="1" applyFill="1" applyBorder="1"/>
    <xf numFmtId="0" fontId="10" fillId="0" borderId="14" xfId="0" applyFont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5" fillId="4" borderId="6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6" fillId="0" borderId="55" xfId="0" applyFont="1" applyFill="1" applyBorder="1" applyAlignment="1">
      <alignment horizontal="center" wrapText="1"/>
    </xf>
    <xf numFmtId="0" fontId="10" fillId="4" borderId="55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6" fillId="0" borderId="44" xfId="0" applyFont="1" applyBorder="1"/>
    <xf numFmtId="0" fontId="9" fillId="3" borderId="0" xfId="0" applyFont="1" applyFill="1" applyBorder="1"/>
    <xf numFmtId="0" fontId="5" fillId="4" borderId="34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8" fillId="3" borderId="41" xfId="0" applyFont="1" applyFill="1" applyBorder="1" applyAlignment="1">
      <alignment horizontal="center"/>
    </xf>
    <xf numFmtId="0" fontId="7" fillId="4" borderId="53" xfId="0" applyFont="1" applyFill="1" applyBorder="1" applyAlignment="1"/>
    <xf numFmtId="0" fontId="8" fillId="4" borderId="4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4" fontId="6" fillId="4" borderId="42" xfId="0" applyNumberFormat="1" applyFont="1" applyFill="1" applyBorder="1" applyAlignment="1">
      <alignment horizontal="center"/>
    </xf>
    <xf numFmtId="0" fontId="10" fillId="4" borderId="18" xfId="0" applyFont="1" applyFill="1" applyBorder="1"/>
    <xf numFmtId="0" fontId="10" fillId="4" borderId="21" xfId="0" applyFont="1" applyFill="1" applyBorder="1"/>
    <xf numFmtId="0" fontId="10" fillId="4" borderId="19" xfId="0" applyFont="1" applyFill="1" applyBorder="1"/>
    <xf numFmtId="0" fontId="10" fillId="4" borderId="5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/>
    </xf>
    <xf numFmtId="0" fontId="17" fillId="4" borderId="1" xfId="0" applyFont="1" applyFill="1" applyBorder="1"/>
    <xf numFmtId="0" fontId="0" fillId="4" borderId="0" xfId="0" applyFill="1" applyBorder="1"/>
    <xf numFmtId="0" fontId="10" fillId="3" borderId="5" xfId="0" applyFont="1" applyFill="1" applyBorder="1" applyAlignment="1">
      <alignment wrapText="1"/>
    </xf>
    <xf numFmtId="0" fontId="7" fillId="3" borderId="54" xfId="0" applyFont="1" applyFill="1" applyBorder="1"/>
    <xf numFmtId="0" fontId="17" fillId="3" borderId="1" xfId="0" applyFont="1" applyFill="1" applyBorder="1"/>
    <xf numFmtId="0" fontId="9" fillId="3" borderId="0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/>
    </xf>
    <xf numFmtId="0" fontId="5" fillId="2" borderId="47" xfId="1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4" borderId="41" xfId="0" applyFont="1" applyFill="1" applyBorder="1"/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9" fillId="4" borderId="52" xfId="0" applyFont="1" applyFill="1" applyBorder="1"/>
    <xf numFmtId="0" fontId="10" fillId="4" borderId="4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2" fontId="6" fillId="3" borderId="43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/>
    </xf>
    <xf numFmtId="0" fontId="9" fillId="3" borderId="38" xfId="0" applyFont="1" applyFill="1" applyBorder="1"/>
    <xf numFmtId="0" fontId="10" fillId="3" borderId="5" xfId="0" applyFont="1" applyFill="1" applyBorder="1" applyAlignment="1"/>
    <xf numFmtId="0" fontId="9" fillId="4" borderId="38" xfId="0" applyFont="1" applyFill="1" applyBorder="1"/>
    <xf numFmtId="0" fontId="10" fillId="4" borderId="5" xfId="0" applyFont="1" applyFill="1" applyBorder="1" applyAlignment="1"/>
    <xf numFmtId="0" fontId="5" fillId="4" borderId="34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9" fillId="4" borderId="39" xfId="0" applyFont="1" applyFill="1" applyBorder="1"/>
    <xf numFmtId="164" fontId="6" fillId="4" borderId="54" xfId="0" applyNumberFormat="1" applyFont="1" applyFill="1" applyBorder="1" applyAlignment="1">
      <alignment horizontal="center"/>
    </xf>
    <xf numFmtId="2" fontId="6" fillId="3" borderId="53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3" borderId="41" xfId="0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/>
    </xf>
    <xf numFmtId="0" fontId="5" fillId="3" borderId="53" xfId="1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1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3" borderId="58" xfId="0" applyFont="1" applyFill="1" applyBorder="1" applyAlignment="1">
      <alignment horizontal="center"/>
    </xf>
    <xf numFmtId="0" fontId="9" fillId="2" borderId="55" xfId="0" applyFont="1" applyFill="1" applyBorder="1"/>
    <xf numFmtId="0" fontId="10" fillId="4" borderId="58" xfId="0" applyFont="1" applyFill="1" applyBorder="1" applyAlignment="1">
      <alignment horizontal="center"/>
    </xf>
    <xf numFmtId="0" fontId="12" fillId="0" borderId="52" xfId="0" applyFont="1" applyBorder="1"/>
    <xf numFmtId="0" fontId="12" fillId="2" borderId="52" xfId="0" applyFont="1" applyFill="1" applyBorder="1"/>
    <xf numFmtId="0" fontId="10" fillId="3" borderId="43" xfId="0" applyFont="1" applyFill="1" applyBorder="1" applyAlignment="1"/>
    <xf numFmtId="0" fontId="16" fillId="0" borderId="55" xfId="0" applyFont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wrapText="1"/>
    </xf>
    <xf numFmtId="0" fontId="10" fillId="3" borderId="5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4" borderId="41" xfId="0" applyFont="1" applyFill="1" applyBorder="1" applyAlignment="1"/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10" fillId="4" borderId="42" xfId="0" applyFont="1" applyFill="1" applyBorder="1" applyAlignment="1"/>
    <xf numFmtId="0" fontId="10" fillId="2" borderId="55" xfId="0" applyFont="1" applyFill="1" applyBorder="1"/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31" xfId="0" applyFont="1" applyFill="1" applyBorder="1"/>
    <xf numFmtId="0" fontId="10" fillId="0" borderId="43" xfId="0" applyFont="1" applyBorder="1" applyAlignment="1">
      <alignment horizontal="center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5" xfId="0" applyFont="1" applyFill="1" applyBorder="1"/>
    <xf numFmtId="0" fontId="5" fillId="3" borderId="5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8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10" fillId="4" borderId="56" xfId="0" applyFont="1" applyFill="1" applyBorder="1"/>
    <xf numFmtId="0" fontId="6" fillId="3" borderId="9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9" fillId="3" borderId="58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3" borderId="47" xfId="0" applyFont="1" applyFill="1" applyBorder="1" applyAlignment="1">
      <alignment wrapText="1"/>
    </xf>
    <xf numFmtId="0" fontId="10" fillId="2" borderId="47" xfId="0" applyFont="1" applyFill="1" applyBorder="1" applyAlignment="1">
      <alignment wrapText="1"/>
    </xf>
    <xf numFmtId="0" fontId="7" fillId="3" borderId="47" xfId="0" applyFont="1" applyFill="1" applyBorder="1" applyAlignment="1"/>
    <xf numFmtId="0" fontId="7" fillId="4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10" fillId="0" borderId="43" xfId="0" applyFont="1" applyBorder="1"/>
    <xf numFmtId="0" fontId="10" fillId="0" borderId="47" xfId="0" applyFont="1" applyFill="1" applyBorder="1"/>
    <xf numFmtId="0" fontId="10" fillId="3" borderId="47" xfId="0" applyFont="1" applyFill="1" applyBorder="1"/>
    <xf numFmtId="0" fontId="10" fillId="4" borderId="47" xfId="0" applyFont="1" applyFill="1" applyBorder="1"/>
    <xf numFmtId="0" fontId="10" fillId="2" borderId="47" xfId="0" applyFont="1" applyFill="1" applyBorder="1"/>
    <xf numFmtId="0" fontId="9" fillId="3" borderId="47" xfId="0" applyFont="1" applyFill="1" applyBorder="1"/>
    <xf numFmtId="0" fontId="9" fillId="4" borderId="47" xfId="0" applyFont="1" applyFill="1" applyBorder="1"/>
    <xf numFmtId="0" fontId="9" fillId="4" borderId="49" xfId="0" applyFont="1" applyFill="1" applyBorder="1"/>
    <xf numFmtId="0" fontId="13" fillId="4" borderId="38" xfId="0" applyFont="1" applyFill="1" applyBorder="1" applyAlignment="1">
      <alignment horizontal="center"/>
    </xf>
    <xf numFmtId="0" fontId="10" fillId="2" borderId="57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0" fontId="10" fillId="3" borderId="55" xfId="0" applyFont="1" applyFill="1" applyBorder="1" applyAlignment="1">
      <alignment vertical="center" wrapText="1"/>
    </xf>
    <xf numFmtId="0" fontId="10" fillId="2" borderId="55" xfId="0" applyFont="1" applyFill="1" applyBorder="1" applyAlignment="1"/>
    <xf numFmtId="0" fontId="7" fillId="3" borderId="55" xfId="0" applyFont="1" applyFill="1" applyBorder="1" applyAlignment="1"/>
    <xf numFmtId="0" fontId="7" fillId="4" borderId="58" xfId="0" applyFont="1" applyFill="1" applyBorder="1" applyAlignment="1"/>
    <xf numFmtId="0" fontId="7" fillId="3" borderId="58" xfId="0" applyFont="1" applyFill="1" applyBorder="1" applyAlignment="1"/>
    <xf numFmtId="0" fontId="7" fillId="4" borderId="56" xfId="0" applyFont="1" applyFill="1" applyBorder="1" applyAlignment="1"/>
    <xf numFmtId="0" fontId="6" fillId="3" borderId="48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/>
    </xf>
    <xf numFmtId="0" fontId="10" fillId="4" borderId="4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5" xfId="0" applyFont="1" applyBorder="1"/>
    <xf numFmtId="0" fontId="10" fillId="0" borderId="57" xfId="0" applyFont="1" applyBorder="1"/>
    <xf numFmtId="0" fontId="5" fillId="4" borderId="47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10" fillId="0" borderId="40" xfId="0" applyFont="1" applyFill="1" applyBorder="1" applyAlignment="1">
      <alignment wrapText="1"/>
    </xf>
    <xf numFmtId="0" fontId="10" fillId="0" borderId="47" xfId="0" applyFont="1" applyFill="1" applyBorder="1" applyAlignment="1"/>
    <xf numFmtId="0" fontId="10" fillId="5" borderId="41" xfId="0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41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12" fillId="5" borderId="41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53" xfId="0" applyFont="1" applyFill="1" applyBorder="1" applyAlignment="1"/>
    <xf numFmtId="0" fontId="9" fillId="2" borderId="54" xfId="0" applyFont="1" applyFill="1" applyBorder="1" applyAlignment="1"/>
    <xf numFmtId="0" fontId="10" fillId="0" borderId="42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4" xfId="0" applyFont="1" applyFill="1" applyBorder="1" applyAlignment="1">
      <alignment horizontal="left"/>
    </xf>
    <xf numFmtId="0" fontId="10" fillId="2" borderId="46" xfId="0" applyFont="1" applyFill="1" applyBorder="1" applyAlignment="1">
      <alignment horizontal="center"/>
    </xf>
    <xf numFmtId="0" fontId="10" fillId="2" borderId="59" xfId="0" applyFont="1" applyFill="1" applyBorder="1"/>
    <xf numFmtId="0" fontId="10" fillId="2" borderId="59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6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43" xfId="0" applyFont="1" applyFill="1" applyBorder="1"/>
    <xf numFmtId="164" fontId="10" fillId="2" borderId="5" xfId="0" applyNumberFormat="1" applyFont="1" applyFill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10" fillId="0" borderId="59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0" fontId="8" fillId="0" borderId="52" xfId="0" applyFont="1" applyBorder="1"/>
    <xf numFmtId="0" fontId="7" fillId="0" borderId="67" xfId="0" applyFont="1" applyBorder="1"/>
    <xf numFmtId="0" fontId="7" fillId="0" borderId="68" xfId="0" applyFont="1" applyBorder="1"/>
    <xf numFmtId="0" fontId="5" fillId="2" borderId="34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0" fillId="0" borderId="59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right"/>
    </xf>
    <xf numFmtId="2" fontId="6" fillId="2" borderId="54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right"/>
    </xf>
    <xf numFmtId="0" fontId="17" fillId="2" borderId="33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8" fillId="4" borderId="58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4" borderId="5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164" fontId="6" fillId="3" borderId="53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4" fontId="5" fillId="2" borderId="55" xfId="0" applyNumberFormat="1" applyFont="1" applyFill="1" applyBorder="1" applyAlignment="1">
      <alignment horizontal="center"/>
    </xf>
    <xf numFmtId="0" fontId="10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6" fillId="2" borderId="2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2" borderId="53" xfId="0" applyFont="1" applyFill="1" applyBorder="1"/>
    <xf numFmtId="0" fontId="10" fillId="4" borderId="55" xfId="0" applyFont="1" applyFill="1" applyBorder="1"/>
    <xf numFmtId="0" fontId="10" fillId="0" borderId="55" xfId="0" applyFont="1" applyBorder="1" applyAlignment="1">
      <alignment horizontal="right"/>
    </xf>
    <xf numFmtId="0" fontId="9" fillId="3" borderId="55" xfId="0" applyFont="1" applyFill="1" applyBorder="1"/>
    <xf numFmtId="0" fontId="9" fillId="4" borderId="56" xfId="0" applyFont="1" applyFill="1" applyBorder="1"/>
    <xf numFmtId="164" fontId="10" fillId="3" borderId="53" xfId="0" applyNumberFormat="1" applyFont="1" applyFill="1" applyBorder="1" applyAlignment="1">
      <alignment horizontal="center"/>
    </xf>
    <xf numFmtId="2" fontId="6" fillId="4" borderId="54" xfId="0" applyNumberFormat="1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/>
    <xf numFmtId="164" fontId="5" fillId="0" borderId="4" xfId="0" applyNumberFormat="1" applyFont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30" xfId="0" applyFont="1" applyBorder="1" applyAlignment="1">
      <alignment wrapText="1"/>
    </xf>
    <xf numFmtId="0" fontId="7" fillId="0" borderId="40" xfId="0" applyFont="1" applyBorder="1"/>
    <xf numFmtId="0" fontId="7" fillId="0" borderId="42" xfId="0" applyFont="1" applyBorder="1"/>
    <xf numFmtId="164" fontId="7" fillId="2" borderId="43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5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44" xfId="0" applyFont="1" applyBorder="1" applyAlignment="1"/>
    <xf numFmtId="0" fontId="7" fillId="0" borderId="4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1"/>
  <sheetViews>
    <sheetView zoomScale="60" zoomScaleNormal="60" workbookViewId="0">
      <selection activeCell="E13" sqref="E13"/>
    </sheetView>
  </sheetViews>
  <sheetFormatPr defaultRowHeight="14.4" x14ac:dyDescent="0.3"/>
  <cols>
    <col min="1" max="1" width="19.88671875" customWidth="1"/>
    <col min="2" max="2" width="7.88671875" customWidth="1"/>
    <col min="3" max="3" width="14.5546875" style="5" customWidth="1"/>
    <col min="4" max="4" width="19" customWidth="1"/>
    <col min="5" max="5" width="54" customWidth="1"/>
    <col min="6" max="6" width="13.88671875" customWidth="1"/>
    <col min="7" max="7" width="13.5546875" customWidth="1"/>
    <col min="9" max="9" width="11.33203125" customWidth="1"/>
    <col min="10" max="10" width="14.33203125" customWidth="1"/>
    <col min="11" max="11" width="20.5546875" customWidth="1"/>
    <col min="12" max="12" width="11.33203125" customWidth="1"/>
    <col min="16" max="16" width="11.5546875" customWidth="1"/>
    <col min="17" max="17" width="12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ht="15.6" x14ac:dyDescent="0.3">
      <c r="A4" s="119"/>
      <c r="B4" s="119"/>
      <c r="C4" s="596" t="s">
        <v>45</v>
      </c>
      <c r="D4" s="397"/>
      <c r="E4" s="545"/>
      <c r="F4" s="145"/>
      <c r="G4" s="138"/>
      <c r="H4" s="367" t="s">
        <v>26</v>
      </c>
      <c r="I4" s="368"/>
      <c r="J4" s="369"/>
      <c r="K4" s="464" t="s">
        <v>27</v>
      </c>
      <c r="L4" s="918" t="s">
        <v>28</v>
      </c>
      <c r="M4" s="919"/>
      <c r="N4" s="919"/>
      <c r="O4" s="920"/>
      <c r="P4" s="918" t="s">
        <v>29</v>
      </c>
      <c r="Q4" s="921"/>
      <c r="R4" s="921"/>
      <c r="S4" s="922"/>
    </row>
    <row r="5" spans="1:19" ht="28.5" customHeight="1" thickBot="1" x14ac:dyDescent="0.35">
      <c r="A5" s="476" t="s">
        <v>0</v>
      </c>
      <c r="B5" s="476"/>
      <c r="C5" s="613" t="s">
        <v>46</v>
      </c>
      <c r="D5" s="558" t="s">
        <v>47</v>
      </c>
      <c r="E5" s="177" t="s">
        <v>44</v>
      </c>
      <c r="F5" s="146" t="s">
        <v>30</v>
      </c>
      <c r="G5" s="139" t="s">
        <v>43</v>
      </c>
      <c r="H5" s="370" t="s">
        <v>31</v>
      </c>
      <c r="I5" s="14" t="s">
        <v>32</v>
      </c>
      <c r="J5" s="105" t="s">
        <v>33</v>
      </c>
      <c r="K5" s="465" t="s">
        <v>34</v>
      </c>
      <c r="L5" s="370" t="s">
        <v>35</v>
      </c>
      <c r="M5" s="14" t="s">
        <v>36</v>
      </c>
      <c r="N5" s="14" t="s">
        <v>37</v>
      </c>
      <c r="O5" s="105" t="s">
        <v>38</v>
      </c>
      <c r="P5" s="370" t="s">
        <v>39</v>
      </c>
      <c r="Q5" s="14" t="s">
        <v>40</v>
      </c>
      <c r="R5" s="14" t="s">
        <v>41</v>
      </c>
      <c r="S5" s="105" t="s">
        <v>42</v>
      </c>
    </row>
    <row r="6" spans="1:19" ht="34.5" customHeight="1" x14ac:dyDescent="0.3">
      <c r="A6" s="121" t="s">
        <v>6</v>
      </c>
      <c r="B6" s="203"/>
      <c r="C6" s="193">
        <v>225</v>
      </c>
      <c r="D6" s="385" t="s">
        <v>23</v>
      </c>
      <c r="E6" s="384" t="s">
        <v>134</v>
      </c>
      <c r="F6" s="193" t="s">
        <v>112</v>
      </c>
      <c r="G6" s="839"/>
      <c r="H6" s="331">
        <v>4.5999999999999996</v>
      </c>
      <c r="I6" s="17">
        <v>13.4</v>
      </c>
      <c r="J6" s="51">
        <v>26.9</v>
      </c>
      <c r="K6" s="467">
        <v>250</v>
      </c>
      <c r="L6" s="331">
        <v>6.3</v>
      </c>
      <c r="M6" s="17">
        <v>0</v>
      </c>
      <c r="N6" s="17">
        <v>0.02</v>
      </c>
      <c r="O6" s="51">
        <v>1.6</v>
      </c>
      <c r="P6" s="331">
        <v>14.4</v>
      </c>
      <c r="Q6" s="17">
        <v>41.9</v>
      </c>
      <c r="R6" s="17">
        <v>7.2</v>
      </c>
      <c r="S6" s="51">
        <v>0.5</v>
      </c>
    </row>
    <row r="7" spans="1:19" ht="34.5" customHeight="1" x14ac:dyDescent="0.3">
      <c r="A7" s="121"/>
      <c r="B7" s="203"/>
      <c r="C7" s="188">
        <v>59</v>
      </c>
      <c r="D7" s="203" t="s">
        <v>4</v>
      </c>
      <c r="E7" s="239" t="s">
        <v>12</v>
      </c>
      <c r="F7" s="188" t="s">
        <v>113</v>
      </c>
      <c r="G7" s="350"/>
      <c r="H7" s="277">
        <v>7.8</v>
      </c>
      <c r="I7" s="15">
        <v>11.89</v>
      </c>
      <c r="J7" s="57">
        <v>26.6</v>
      </c>
      <c r="K7" s="478">
        <v>244.6</v>
      </c>
      <c r="L7" s="277">
        <v>0.23</v>
      </c>
      <c r="M7" s="15">
        <v>0</v>
      </c>
      <c r="N7" s="15">
        <v>0.02</v>
      </c>
      <c r="O7" s="57">
        <v>0.9</v>
      </c>
      <c r="P7" s="277">
        <v>47.77</v>
      </c>
      <c r="Q7" s="15">
        <v>176.5</v>
      </c>
      <c r="R7" s="15">
        <v>57.95</v>
      </c>
      <c r="S7" s="57">
        <v>1.98</v>
      </c>
    </row>
    <row r="8" spans="1:19" ht="34.5" customHeight="1" x14ac:dyDescent="0.3">
      <c r="A8" s="121"/>
      <c r="B8" s="203"/>
      <c r="C8" s="188">
        <v>113</v>
      </c>
      <c r="D8" s="203" t="s">
        <v>5</v>
      </c>
      <c r="E8" s="239" t="s">
        <v>11</v>
      </c>
      <c r="F8" s="188">
        <v>200</v>
      </c>
      <c r="G8" s="350"/>
      <c r="H8" s="331">
        <v>0.2</v>
      </c>
      <c r="I8" s="17">
        <v>0</v>
      </c>
      <c r="J8" s="51">
        <v>11</v>
      </c>
      <c r="K8" s="354">
        <v>45.6</v>
      </c>
      <c r="L8" s="331">
        <v>0</v>
      </c>
      <c r="M8" s="17">
        <v>2.6</v>
      </c>
      <c r="N8" s="17">
        <v>0</v>
      </c>
      <c r="O8" s="51">
        <v>0</v>
      </c>
      <c r="P8" s="331">
        <v>15.64</v>
      </c>
      <c r="Q8" s="17">
        <v>8.8000000000000007</v>
      </c>
      <c r="R8" s="17">
        <v>4.72</v>
      </c>
      <c r="S8" s="51">
        <v>0.8</v>
      </c>
    </row>
    <row r="9" spans="1:19" ht="34.5" customHeight="1" x14ac:dyDescent="0.3">
      <c r="A9" s="121"/>
      <c r="B9" s="285"/>
      <c r="C9" s="293">
        <v>119</v>
      </c>
      <c r="D9" s="285" t="s">
        <v>15</v>
      </c>
      <c r="E9" s="287" t="s">
        <v>48</v>
      </c>
      <c r="F9" s="189">
        <v>30</v>
      </c>
      <c r="G9" s="844"/>
      <c r="H9" s="388">
        <v>2.13</v>
      </c>
      <c r="I9" s="23">
        <v>0.21</v>
      </c>
      <c r="J9" s="58">
        <v>13.26</v>
      </c>
      <c r="K9" s="733">
        <v>72</v>
      </c>
      <c r="L9" s="388">
        <v>0.03</v>
      </c>
      <c r="M9" s="23">
        <v>0</v>
      </c>
      <c r="N9" s="23">
        <v>0</v>
      </c>
      <c r="O9" s="58">
        <v>0.05</v>
      </c>
      <c r="P9" s="388">
        <v>11.1</v>
      </c>
      <c r="Q9" s="23">
        <v>65.400000000000006</v>
      </c>
      <c r="R9" s="23">
        <v>19.5</v>
      </c>
      <c r="S9" s="58">
        <v>0.84</v>
      </c>
    </row>
    <row r="10" spans="1:19" ht="34.5" customHeight="1" x14ac:dyDescent="0.3">
      <c r="A10" s="121"/>
      <c r="B10" s="285"/>
      <c r="C10" s="189">
        <v>120</v>
      </c>
      <c r="D10" s="285" t="s">
        <v>16</v>
      </c>
      <c r="E10" s="287" t="s">
        <v>14</v>
      </c>
      <c r="F10" s="189">
        <v>20</v>
      </c>
      <c r="G10" s="844"/>
      <c r="H10" s="388">
        <v>1.1399999999999999</v>
      </c>
      <c r="I10" s="23">
        <v>0.22</v>
      </c>
      <c r="J10" s="58">
        <v>7.44</v>
      </c>
      <c r="K10" s="733">
        <v>36.26</v>
      </c>
      <c r="L10" s="388">
        <v>0.02</v>
      </c>
      <c r="M10" s="23">
        <v>0.08</v>
      </c>
      <c r="N10" s="23">
        <v>0</v>
      </c>
      <c r="O10" s="58">
        <v>0.06</v>
      </c>
      <c r="P10" s="388">
        <v>6.8</v>
      </c>
      <c r="Q10" s="23">
        <v>24</v>
      </c>
      <c r="R10" s="23">
        <v>8.1999999999999993</v>
      </c>
      <c r="S10" s="58">
        <v>0.46</v>
      </c>
    </row>
    <row r="11" spans="1:19" ht="34.5" customHeight="1" x14ac:dyDescent="0.3">
      <c r="A11" s="121"/>
      <c r="B11" s="285"/>
      <c r="C11" s="189"/>
      <c r="D11" s="285"/>
      <c r="E11" s="435" t="s">
        <v>24</v>
      </c>
      <c r="F11" s="380">
        <f>F8+F9+F10+90+205</f>
        <v>545</v>
      </c>
      <c r="G11" s="844"/>
      <c r="H11" s="281">
        <f t="shared" ref="H11:S11" si="0">H6+H7+H8+H9+H10</f>
        <v>15.869999999999997</v>
      </c>
      <c r="I11" s="40">
        <f t="shared" si="0"/>
        <v>25.72</v>
      </c>
      <c r="J11" s="86">
        <f t="shared" si="0"/>
        <v>85.2</v>
      </c>
      <c r="K11" s="141">
        <f t="shared" si="0"/>
        <v>648.46</v>
      </c>
      <c r="L11" s="281">
        <f t="shared" si="0"/>
        <v>6.58</v>
      </c>
      <c r="M11" s="40">
        <f t="shared" si="0"/>
        <v>2.68</v>
      </c>
      <c r="N11" s="40">
        <f t="shared" si="0"/>
        <v>0.04</v>
      </c>
      <c r="O11" s="86">
        <f t="shared" si="0"/>
        <v>2.61</v>
      </c>
      <c r="P11" s="281">
        <f t="shared" si="0"/>
        <v>95.71</v>
      </c>
      <c r="Q11" s="40">
        <f t="shared" si="0"/>
        <v>316.60000000000002</v>
      </c>
      <c r="R11" s="40">
        <f t="shared" si="0"/>
        <v>97.570000000000007</v>
      </c>
      <c r="S11" s="86">
        <f t="shared" si="0"/>
        <v>4.58</v>
      </c>
    </row>
    <row r="12" spans="1:19" ht="34.5" customHeight="1" thickBot="1" x14ac:dyDescent="0.35">
      <c r="A12" s="121"/>
      <c r="B12" s="401"/>
      <c r="C12" s="189"/>
      <c r="D12" s="285"/>
      <c r="E12" s="435" t="s">
        <v>25</v>
      </c>
      <c r="F12" s="189"/>
      <c r="G12" s="844"/>
      <c r="H12" s="284"/>
      <c r="I12" s="63"/>
      <c r="J12" s="156"/>
      <c r="K12" s="845">
        <f>K11/23.5</f>
        <v>27.594042553191493</v>
      </c>
      <c r="L12" s="284"/>
      <c r="M12" s="846"/>
      <c r="N12" s="846"/>
      <c r="O12" s="847"/>
      <c r="P12" s="848"/>
      <c r="Q12" s="846"/>
      <c r="R12" s="846"/>
      <c r="S12" s="847"/>
    </row>
    <row r="13" spans="1:19" ht="34.5" customHeight="1" x14ac:dyDescent="0.3">
      <c r="A13" s="123" t="s">
        <v>7</v>
      </c>
      <c r="B13" s="123"/>
      <c r="C13" s="193">
        <v>24</v>
      </c>
      <c r="D13" s="385" t="s">
        <v>8</v>
      </c>
      <c r="E13" s="343" t="s">
        <v>188</v>
      </c>
      <c r="F13" s="193">
        <v>150</v>
      </c>
      <c r="G13" s="343"/>
      <c r="H13" s="357">
        <v>0.6</v>
      </c>
      <c r="I13" s="46">
        <v>0</v>
      </c>
      <c r="J13" s="303">
        <v>16.95</v>
      </c>
      <c r="K13" s="466">
        <v>69</v>
      </c>
      <c r="L13" s="357">
        <v>0.01</v>
      </c>
      <c r="M13" s="46">
        <v>19.5</v>
      </c>
      <c r="N13" s="46">
        <v>0.04</v>
      </c>
      <c r="O13" s="303">
        <v>0</v>
      </c>
      <c r="P13" s="357">
        <v>24</v>
      </c>
      <c r="Q13" s="46">
        <v>16.5</v>
      </c>
      <c r="R13" s="46">
        <v>13.5</v>
      </c>
      <c r="S13" s="303">
        <v>3.3</v>
      </c>
    </row>
    <row r="14" spans="1:19" ht="34.5" customHeight="1" x14ac:dyDescent="0.3">
      <c r="A14" s="121"/>
      <c r="B14" s="121"/>
      <c r="C14" s="188">
        <v>30</v>
      </c>
      <c r="D14" s="203" t="s">
        <v>9</v>
      </c>
      <c r="E14" s="239" t="s">
        <v>17</v>
      </c>
      <c r="F14" s="188">
        <v>200</v>
      </c>
      <c r="G14" s="239"/>
      <c r="H14" s="331">
        <v>6</v>
      </c>
      <c r="I14" s="17">
        <v>6.28</v>
      </c>
      <c r="J14" s="51">
        <v>7.12</v>
      </c>
      <c r="K14" s="354">
        <v>109.74</v>
      </c>
      <c r="L14" s="331">
        <v>0.06</v>
      </c>
      <c r="M14" s="17">
        <v>9.92</v>
      </c>
      <c r="N14" s="17">
        <v>2.2000000000000002</v>
      </c>
      <c r="O14" s="51">
        <v>1.2</v>
      </c>
      <c r="P14" s="331">
        <v>37.1</v>
      </c>
      <c r="Q14" s="17">
        <v>79.599999999999994</v>
      </c>
      <c r="R14" s="17">
        <v>21.2</v>
      </c>
      <c r="S14" s="51">
        <v>1.2</v>
      </c>
    </row>
    <row r="15" spans="1:19" ht="34.5" customHeight="1" x14ac:dyDescent="0.3">
      <c r="A15" s="124"/>
      <c r="B15" s="124"/>
      <c r="C15" s="188">
        <v>79</v>
      </c>
      <c r="D15" s="203" t="s">
        <v>10</v>
      </c>
      <c r="E15" s="239" t="s">
        <v>18</v>
      </c>
      <c r="F15" s="188">
        <v>250</v>
      </c>
      <c r="G15" s="239"/>
      <c r="H15" s="331">
        <v>26.5</v>
      </c>
      <c r="I15" s="17">
        <v>15.5</v>
      </c>
      <c r="J15" s="51">
        <v>39.75</v>
      </c>
      <c r="K15" s="354">
        <v>404.25</v>
      </c>
      <c r="L15" s="331">
        <v>0.12</v>
      </c>
      <c r="M15" s="17">
        <v>3.1</v>
      </c>
      <c r="N15" s="17">
        <v>7.0000000000000007E-2</v>
      </c>
      <c r="O15" s="51">
        <v>0.87</v>
      </c>
      <c r="P15" s="331">
        <v>40.65</v>
      </c>
      <c r="Q15" s="17">
        <v>269.10000000000002</v>
      </c>
      <c r="R15" s="17">
        <v>61.97</v>
      </c>
      <c r="S15" s="51">
        <v>2.7</v>
      </c>
    </row>
    <row r="16" spans="1:19" ht="34.5" customHeight="1" x14ac:dyDescent="0.3">
      <c r="A16" s="124"/>
      <c r="B16" s="124"/>
      <c r="C16" s="188">
        <v>98</v>
      </c>
      <c r="D16" s="203" t="s">
        <v>20</v>
      </c>
      <c r="E16" s="239" t="s">
        <v>19</v>
      </c>
      <c r="F16" s="188">
        <v>200</v>
      </c>
      <c r="G16" s="239"/>
      <c r="H16" s="331">
        <v>0.4</v>
      </c>
      <c r="I16" s="17">
        <v>0</v>
      </c>
      <c r="J16" s="51">
        <v>27</v>
      </c>
      <c r="K16" s="354">
        <v>110</v>
      </c>
      <c r="L16" s="331">
        <v>0</v>
      </c>
      <c r="M16" s="17">
        <v>1.4</v>
      </c>
      <c r="N16" s="17">
        <v>1.4</v>
      </c>
      <c r="O16" s="51">
        <v>0.04</v>
      </c>
      <c r="P16" s="331">
        <v>12.8</v>
      </c>
      <c r="Q16" s="17">
        <v>2.2000000000000002</v>
      </c>
      <c r="R16" s="17">
        <v>1.8</v>
      </c>
      <c r="S16" s="51">
        <v>0.5</v>
      </c>
    </row>
    <row r="17" spans="1:19" ht="34.5" customHeight="1" x14ac:dyDescent="0.3">
      <c r="A17" s="124"/>
      <c r="B17" s="124"/>
      <c r="C17" s="191">
        <v>119</v>
      </c>
      <c r="D17" s="203" t="s">
        <v>15</v>
      </c>
      <c r="E17" s="239" t="s">
        <v>66</v>
      </c>
      <c r="F17" s="188">
        <v>30</v>
      </c>
      <c r="G17" s="239"/>
      <c r="H17" s="331">
        <v>2.13</v>
      </c>
      <c r="I17" s="17">
        <v>0.21</v>
      </c>
      <c r="J17" s="51">
        <v>13.26</v>
      </c>
      <c r="K17" s="354">
        <v>72</v>
      </c>
      <c r="L17" s="331">
        <v>0.03</v>
      </c>
      <c r="M17" s="17">
        <v>0</v>
      </c>
      <c r="N17" s="17">
        <v>0</v>
      </c>
      <c r="O17" s="51">
        <v>0.05</v>
      </c>
      <c r="P17" s="331">
        <v>11.1</v>
      </c>
      <c r="Q17" s="17">
        <v>65.400000000000006</v>
      </c>
      <c r="R17" s="17">
        <v>19.5</v>
      </c>
      <c r="S17" s="51">
        <v>0.84</v>
      </c>
    </row>
    <row r="18" spans="1:19" ht="34.5" customHeight="1" x14ac:dyDescent="0.3">
      <c r="A18" s="124"/>
      <c r="B18" s="124"/>
      <c r="C18" s="188">
        <v>120</v>
      </c>
      <c r="D18" s="203" t="s">
        <v>16</v>
      </c>
      <c r="E18" s="239" t="s">
        <v>22</v>
      </c>
      <c r="F18" s="188">
        <v>20</v>
      </c>
      <c r="G18" s="239"/>
      <c r="H18" s="331">
        <v>1.1399999999999999</v>
      </c>
      <c r="I18" s="17">
        <v>0.22</v>
      </c>
      <c r="J18" s="51">
        <v>7.44</v>
      </c>
      <c r="K18" s="354">
        <v>36.26</v>
      </c>
      <c r="L18" s="331">
        <v>0.02</v>
      </c>
      <c r="M18" s="17">
        <v>0.08</v>
      </c>
      <c r="N18" s="17">
        <v>0</v>
      </c>
      <c r="O18" s="51">
        <v>0.06</v>
      </c>
      <c r="P18" s="331">
        <v>6.8</v>
      </c>
      <c r="Q18" s="17">
        <v>24</v>
      </c>
      <c r="R18" s="17">
        <v>8.1999999999999993</v>
      </c>
      <c r="S18" s="51">
        <v>0.46</v>
      </c>
    </row>
    <row r="19" spans="1:19" ht="34.5" customHeight="1" x14ac:dyDescent="0.3">
      <c r="A19" s="124"/>
      <c r="B19" s="124"/>
      <c r="C19" s="308"/>
      <c r="D19" s="310"/>
      <c r="E19" s="435" t="s">
        <v>24</v>
      </c>
      <c r="F19" s="463">
        <f>SUM(F13:F18)</f>
        <v>850</v>
      </c>
      <c r="G19" s="351"/>
      <c r="H19" s="277">
        <f>SUM(H13:H18)</f>
        <v>36.770000000000003</v>
      </c>
      <c r="I19" s="15">
        <f>SUM(I13:I18)</f>
        <v>22.21</v>
      </c>
      <c r="J19" s="57">
        <f>SUM(J13:J18)</f>
        <v>111.52</v>
      </c>
      <c r="K19" s="468">
        <f>SUM(K13:K18)</f>
        <v>801.25</v>
      </c>
      <c r="L19" s="278"/>
      <c r="M19" s="18"/>
      <c r="N19" s="18"/>
      <c r="O19" s="52"/>
      <c r="P19" s="278"/>
      <c r="Q19" s="18"/>
      <c r="R19" s="18"/>
      <c r="S19" s="52"/>
    </row>
    <row r="20" spans="1:19" ht="34.5" customHeight="1" thickBot="1" x14ac:dyDescent="0.35">
      <c r="A20" s="561"/>
      <c r="B20" s="561"/>
      <c r="C20" s="474"/>
      <c r="D20" s="426"/>
      <c r="E20" s="436" t="s">
        <v>25</v>
      </c>
      <c r="F20" s="426"/>
      <c r="G20" s="455"/>
      <c r="H20" s="559"/>
      <c r="I20" s="50"/>
      <c r="J20" s="560"/>
      <c r="K20" s="469">
        <f>K19/23.5</f>
        <v>34.095744680851062</v>
      </c>
      <c r="L20" s="430"/>
      <c r="M20" s="53"/>
      <c r="N20" s="53"/>
      <c r="O20" s="54"/>
      <c r="P20" s="430"/>
      <c r="Q20" s="53"/>
      <c r="R20" s="53"/>
      <c r="S20" s="54"/>
    </row>
    <row r="21" spans="1:19" x14ac:dyDescent="0.3">
      <c r="A21" s="2"/>
      <c r="B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</sheetData>
  <mergeCells count="2">
    <mergeCell ref="L4:O4"/>
    <mergeCell ref="P4:S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4"/>
  <sheetViews>
    <sheetView topLeftCell="B4" zoomScale="80" zoomScaleNormal="80" workbookViewId="0">
      <selection activeCell="B12" sqref="B12:K12"/>
    </sheetView>
  </sheetViews>
  <sheetFormatPr defaultRowHeight="14.4" x14ac:dyDescent="0.3"/>
  <cols>
    <col min="1" max="1" width="20.109375" customWidth="1"/>
    <col min="2" max="2" width="13.109375" style="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159">
        <v>10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87"/>
      <c r="B4" s="160"/>
      <c r="C4" s="595" t="s">
        <v>45</v>
      </c>
      <c r="D4" s="180"/>
      <c r="E4" s="215"/>
      <c r="F4" s="595"/>
      <c r="G4" s="596"/>
      <c r="H4" s="355" t="s">
        <v>26</v>
      </c>
      <c r="I4" s="92"/>
      <c r="J4" s="92"/>
      <c r="K4" s="261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19" s="19" customFormat="1" ht="28.5" customHeight="1" thickBot="1" x14ac:dyDescent="0.35">
      <c r="A5" s="95" t="s">
        <v>0</v>
      </c>
      <c r="B5" s="161"/>
      <c r="C5" s="139" t="s">
        <v>46</v>
      </c>
      <c r="D5" s="181" t="s">
        <v>47</v>
      </c>
      <c r="E5" s="146" t="s">
        <v>44</v>
      </c>
      <c r="F5" s="139" t="s">
        <v>30</v>
      </c>
      <c r="G5" s="146" t="s">
        <v>43</v>
      </c>
      <c r="H5" s="330" t="s">
        <v>31</v>
      </c>
      <c r="I5" s="100" t="s">
        <v>32</v>
      </c>
      <c r="J5" s="257" t="s">
        <v>33</v>
      </c>
      <c r="K5" s="262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99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3.75" customHeight="1" x14ac:dyDescent="0.3">
      <c r="A6" s="627" t="s">
        <v>7</v>
      </c>
      <c r="B6" s="625"/>
      <c r="C6" s="628">
        <v>24</v>
      </c>
      <c r="D6" s="385" t="s">
        <v>8</v>
      </c>
      <c r="E6" s="385" t="s">
        <v>188</v>
      </c>
      <c r="F6" s="443">
        <v>150</v>
      </c>
      <c r="G6" s="800"/>
      <c r="H6" s="375">
        <v>0.6</v>
      </c>
      <c r="I6" s="48">
        <v>0</v>
      </c>
      <c r="J6" s="49">
        <v>16.95</v>
      </c>
      <c r="K6" s="466">
        <v>69</v>
      </c>
      <c r="L6" s="375">
        <v>0.01</v>
      </c>
      <c r="M6" s="48">
        <v>19.5</v>
      </c>
      <c r="N6" s="48">
        <v>0.04</v>
      </c>
      <c r="O6" s="55">
        <v>0</v>
      </c>
      <c r="P6" s="375">
        <v>24</v>
      </c>
      <c r="Q6" s="48">
        <v>16.5</v>
      </c>
      <c r="R6" s="48">
        <v>13.5</v>
      </c>
      <c r="S6" s="49">
        <v>3.3</v>
      </c>
    </row>
    <row r="7" spans="1:19" s="19" customFormat="1" ht="33.75" customHeight="1" x14ac:dyDescent="0.3">
      <c r="A7" s="122"/>
      <c r="B7" s="626"/>
      <c r="C7" s="172">
        <v>31</v>
      </c>
      <c r="D7" s="346" t="s">
        <v>9</v>
      </c>
      <c r="E7" s="450" t="s">
        <v>99</v>
      </c>
      <c r="F7" s="399">
        <v>200</v>
      </c>
      <c r="G7" s="228"/>
      <c r="H7" s="332">
        <v>6.2</v>
      </c>
      <c r="I7" s="13">
        <v>7.2</v>
      </c>
      <c r="J7" s="56">
        <v>9.1999999999999993</v>
      </c>
      <c r="K7" s="142">
        <v>127.8</v>
      </c>
      <c r="L7" s="332">
        <v>0.04</v>
      </c>
      <c r="M7" s="13">
        <v>9.92</v>
      </c>
      <c r="N7" s="13">
        <v>0</v>
      </c>
      <c r="O7" s="26">
        <v>1.1000000000000001</v>
      </c>
      <c r="P7" s="332">
        <v>51</v>
      </c>
      <c r="Q7" s="13">
        <v>61.2</v>
      </c>
      <c r="R7" s="13">
        <v>22.8</v>
      </c>
      <c r="S7" s="56">
        <v>1</v>
      </c>
    </row>
    <row r="8" spans="1:19" s="19" customFormat="1" ht="33.75" customHeight="1" x14ac:dyDescent="0.3">
      <c r="A8" s="685"/>
      <c r="B8" s="690" t="s">
        <v>95</v>
      </c>
      <c r="C8" s="691">
        <v>126</v>
      </c>
      <c r="D8" s="327" t="s">
        <v>10</v>
      </c>
      <c r="E8" s="686" t="s">
        <v>175</v>
      </c>
      <c r="F8" s="692">
        <v>90</v>
      </c>
      <c r="G8" s="259"/>
      <c r="H8" s="645">
        <v>16.649999999999999</v>
      </c>
      <c r="I8" s="115">
        <v>8.01</v>
      </c>
      <c r="J8" s="646">
        <v>4.8600000000000003</v>
      </c>
      <c r="K8" s="877">
        <v>168.75</v>
      </c>
      <c r="L8" s="645">
        <v>0.15</v>
      </c>
      <c r="M8" s="115">
        <v>2</v>
      </c>
      <c r="N8" s="115">
        <v>1.89</v>
      </c>
      <c r="O8" s="116">
        <v>1.1000000000000001</v>
      </c>
      <c r="P8" s="645">
        <v>41.45</v>
      </c>
      <c r="Q8" s="115">
        <v>314</v>
      </c>
      <c r="R8" s="115">
        <v>51.28</v>
      </c>
      <c r="S8" s="646">
        <v>3.77</v>
      </c>
    </row>
    <row r="9" spans="1:19" s="19" customFormat="1" ht="51" customHeight="1" x14ac:dyDescent="0.3">
      <c r="A9" s="685"/>
      <c r="B9" s="690" t="s">
        <v>95</v>
      </c>
      <c r="C9" s="691">
        <v>22</v>
      </c>
      <c r="D9" s="327" t="s">
        <v>77</v>
      </c>
      <c r="E9" s="447" t="s">
        <v>182</v>
      </c>
      <c r="F9" s="226">
        <v>150</v>
      </c>
      <c r="G9" s="259"/>
      <c r="H9" s="522">
        <v>2.4</v>
      </c>
      <c r="I9" s="69">
        <v>6.9</v>
      </c>
      <c r="J9" s="109">
        <v>14.1</v>
      </c>
      <c r="K9" s="520">
        <v>128.85</v>
      </c>
      <c r="L9" s="522">
        <v>0.09</v>
      </c>
      <c r="M9" s="69">
        <v>21.27</v>
      </c>
      <c r="N9" s="69">
        <v>0</v>
      </c>
      <c r="O9" s="70">
        <v>1.05</v>
      </c>
      <c r="P9" s="522">
        <v>47.32</v>
      </c>
      <c r="Q9" s="69">
        <v>66.88</v>
      </c>
      <c r="R9" s="69">
        <v>29.41</v>
      </c>
      <c r="S9" s="109">
        <v>1.08</v>
      </c>
    </row>
    <row r="10" spans="1:19" s="19" customFormat="1" ht="43.5" customHeight="1" x14ac:dyDescent="0.3">
      <c r="A10" s="130"/>
      <c r="B10" s="171"/>
      <c r="C10" s="378">
        <v>104</v>
      </c>
      <c r="D10" s="285" t="s">
        <v>20</v>
      </c>
      <c r="E10" s="448" t="s">
        <v>100</v>
      </c>
      <c r="F10" s="400">
        <v>200</v>
      </c>
      <c r="G10" s="229"/>
      <c r="H10" s="388">
        <v>0</v>
      </c>
      <c r="I10" s="23">
        <v>0</v>
      </c>
      <c r="J10" s="58">
        <v>19.2</v>
      </c>
      <c r="K10" s="387">
        <v>76.8</v>
      </c>
      <c r="L10" s="388">
        <v>0.16</v>
      </c>
      <c r="M10" s="23">
        <v>9.16</v>
      </c>
      <c r="N10" s="23">
        <v>0.12</v>
      </c>
      <c r="O10" s="24">
        <v>0.8</v>
      </c>
      <c r="P10" s="388">
        <v>0.76</v>
      </c>
      <c r="Q10" s="23">
        <v>0</v>
      </c>
      <c r="R10" s="23">
        <v>0</v>
      </c>
      <c r="S10" s="58">
        <v>0</v>
      </c>
    </row>
    <row r="11" spans="1:19" s="19" customFormat="1" ht="33.75" customHeight="1" x14ac:dyDescent="0.3">
      <c r="A11" s="130"/>
      <c r="B11" s="171"/>
      <c r="C11" s="118">
        <v>119</v>
      </c>
      <c r="D11" s="285" t="s">
        <v>15</v>
      </c>
      <c r="E11" s="205" t="s">
        <v>66</v>
      </c>
      <c r="F11" s="141">
        <v>45</v>
      </c>
      <c r="G11" s="229"/>
      <c r="H11" s="388">
        <v>3.19</v>
      </c>
      <c r="I11" s="23">
        <v>0.31</v>
      </c>
      <c r="J11" s="58">
        <v>19.89</v>
      </c>
      <c r="K11" s="387">
        <v>108</v>
      </c>
      <c r="L11" s="388">
        <v>0.05</v>
      </c>
      <c r="M11" s="23">
        <v>0</v>
      </c>
      <c r="N11" s="23">
        <v>0</v>
      </c>
      <c r="O11" s="24">
        <v>0.08</v>
      </c>
      <c r="P11" s="388">
        <v>16.649999999999999</v>
      </c>
      <c r="Q11" s="23">
        <v>98.1</v>
      </c>
      <c r="R11" s="23">
        <v>29.25</v>
      </c>
      <c r="S11" s="58">
        <v>1.26</v>
      </c>
    </row>
    <row r="12" spans="1:19" x14ac:dyDescent="0.3">
      <c r="A12" s="2"/>
      <c r="C12" s="4"/>
      <c r="D12" s="2"/>
      <c r="E12" s="2"/>
      <c r="F12" s="2"/>
      <c r="G12" s="9"/>
      <c r="H12" s="10"/>
      <c r="I12" s="9"/>
      <c r="J12" s="2"/>
      <c r="K12" s="12"/>
      <c r="L12" s="2"/>
      <c r="M12" s="2"/>
      <c r="N12" s="2"/>
    </row>
    <row r="13" spans="1:19" ht="18" x14ac:dyDescent="0.3">
      <c r="A13" s="593"/>
      <c r="B13" s="396"/>
      <c r="C13" s="393"/>
      <c r="D13" s="294"/>
      <c r="E13" s="29"/>
      <c r="F13" s="30"/>
      <c r="G13" s="11"/>
      <c r="H13" s="9"/>
      <c r="I13" s="11"/>
      <c r="J13" s="11"/>
    </row>
    <row r="14" spans="1:19" ht="18" x14ac:dyDescent="0.3">
      <c r="A14" s="593"/>
      <c r="B14" s="396"/>
      <c r="C14" s="393"/>
      <c r="D14" s="393"/>
      <c r="E14" s="29"/>
      <c r="F14" s="30"/>
      <c r="G14" s="11"/>
      <c r="H14" s="11"/>
      <c r="I14" s="11"/>
      <c r="J14" s="11"/>
    </row>
    <row r="15" spans="1:19" ht="18" x14ac:dyDescent="0.3">
      <c r="D15" s="11"/>
      <c r="E15" s="29"/>
      <c r="F15" s="30"/>
      <c r="G15" s="11"/>
      <c r="H15" s="11"/>
      <c r="I15" s="11"/>
      <c r="J15" s="11"/>
    </row>
    <row r="16" spans="1:19" ht="18" x14ac:dyDescent="0.3">
      <c r="D16" s="11"/>
      <c r="E16" s="29"/>
      <c r="F16" s="30"/>
      <c r="G16" s="11"/>
      <c r="H16" s="11"/>
      <c r="I16" s="11"/>
      <c r="J16" s="11"/>
    </row>
    <row r="17" spans="4:10" ht="18" x14ac:dyDescent="0.3">
      <c r="D17" s="11"/>
      <c r="E17" s="29"/>
      <c r="F17" s="30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3"/>
  <sheetViews>
    <sheetView zoomScale="60" zoomScaleNormal="60" workbookViewId="0">
      <selection activeCell="C11" sqref="C11:G11"/>
    </sheetView>
  </sheetViews>
  <sheetFormatPr defaultRowHeight="14.4" x14ac:dyDescent="0.3"/>
  <cols>
    <col min="1" max="1" width="16.88671875" customWidth="1"/>
    <col min="2" max="2" width="16.88671875" style="5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19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59">
        <v>11</v>
      </c>
      <c r="H2" s="6"/>
      <c r="K2" s="8"/>
      <c r="L2" s="7"/>
      <c r="M2" s="1"/>
      <c r="N2" s="2"/>
    </row>
    <row r="3" spans="1:19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19"/>
      <c r="B4" s="169"/>
      <c r="C4" s="88" t="s">
        <v>45</v>
      </c>
      <c r="D4" s="89"/>
      <c r="E4" s="90"/>
      <c r="F4" s="91"/>
      <c r="G4" s="88"/>
      <c r="H4" s="92" t="s">
        <v>26</v>
      </c>
      <c r="I4" s="92"/>
      <c r="J4" s="93"/>
      <c r="K4" s="94" t="s">
        <v>27</v>
      </c>
      <c r="L4" s="934" t="s">
        <v>28</v>
      </c>
      <c r="M4" s="928"/>
      <c r="N4" s="928"/>
      <c r="O4" s="935"/>
      <c r="P4" s="934" t="s">
        <v>29</v>
      </c>
      <c r="Q4" s="930"/>
      <c r="R4" s="930"/>
      <c r="S4" s="931"/>
    </row>
    <row r="5" spans="1:19" s="19" customFormat="1" ht="28.5" customHeight="1" thickBot="1" x14ac:dyDescent="0.35">
      <c r="A5" s="120" t="s">
        <v>0</v>
      </c>
      <c r="B5" s="170"/>
      <c r="C5" s="96" t="s">
        <v>46</v>
      </c>
      <c r="D5" s="97" t="s">
        <v>47</v>
      </c>
      <c r="E5" s="98" t="s">
        <v>44</v>
      </c>
      <c r="F5" s="98" t="s">
        <v>30</v>
      </c>
      <c r="G5" s="96" t="s">
        <v>43</v>
      </c>
      <c r="H5" s="99" t="s">
        <v>31</v>
      </c>
      <c r="I5" s="100" t="s">
        <v>32</v>
      </c>
      <c r="J5" s="100" t="s">
        <v>33</v>
      </c>
      <c r="K5" s="101" t="s">
        <v>34</v>
      </c>
      <c r="L5" s="100" t="s">
        <v>35</v>
      </c>
      <c r="M5" s="100" t="s">
        <v>36</v>
      </c>
      <c r="N5" s="100" t="s">
        <v>37</v>
      </c>
      <c r="O5" s="100" t="s">
        <v>38</v>
      </c>
      <c r="P5" s="632" t="s">
        <v>39</v>
      </c>
      <c r="Q5" s="632" t="s">
        <v>40</v>
      </c>
      <c r="R5" s="632" t="s">
        <v>41</v>
      </c>
      <c r="S5" s="633" t="s">
        <v>42</v>
      </c>
    </row>
    <row r="6" spans="1:19" s="19" customFormat="1" ht="33.75" customHeight="1" x14ac:dyDescent="0.3">
      <c r="A6" s="123" t="s">
        <v>7</v>
      </c>
      <c r="B6" s="162"/>
      <c r="C6" s="193">
        <v>137</v>
      </c>
      <c r="D6" s="343" t="s">
        <v>8</v>
      </c>
      <c r="E6" s="532" t="s">
        <v>96</v>
      </c>
      <c r="F6" s="537">
        <v>150</v>
      </c>
      <c r="G6" s="385"/>
      <c r="H6" s="375">
        <v>1.35</v>
      </c>
      <c r="I6" s="48">
        <v>0</v>
      </c>
      <c r="J6" s="49">
        <v>12.9</v>
      </c>
      <c r="K6" s="265">
        <v>57</v>
      </c>
      <c r="L6" s="375">
        <v>0.09</v>
      </c>
      <c r="M6" s="48">
        <v>57</v>
      </c>
      <c r="N6" s="48">
        <v>0.09</v>
      </c>
      <c r="O6" s="49">
        <v>0</v>
      </c>
      <c r="P6" s="47">
        <v>52.5</v>
      </c>
      <c r="Q6" s="48">
        <v>25.5</v>
      </c>
      <c r="R6" s="48">
        <v>16.5</v>
      </c>
      <c r="S6" s="49">
        <v>0.15</v>
      </c>
    </row>
    <row r="7" spans="1:19" s="42" customFormat="1" ht="33.75" customHeight="1" x14ac:dyDescent="0.3">
      <c r="A7" s="122"/>
      <c r="B7" s="629"/>
      <c r="C7" s="141">
        <v>34</v>
      </c>
      <c r="D7" s="183" t="s">
        <v>9</v>
      </c>
      <c r="E7" s="246" t="s">
        <v>97</v>
      </c>
      <c r="F7" s="309">
        <v>200</v>
      </c>
      <c r="G7" s="141"/>
      <c r="H7" s="342">
        <v>9</v>
      </c>
      <c r="I7" s="117">
        <v>5.6</v>
      </c>
      <c r="J7" s="290">
        <v>13.8</v>
      </c>
      <c r="K7" s="293">
        <v>141</v>
      </c>
      <c r="L7" s="342">
        <v>0.24</v>
      </c>
      <c r="M7" s="117">
        <v>1.1599999999999999</v>
      </c>
      <c r="N7" s="117">
        <v>0</v>
      </c>
      <c r="O7" s="290">
        <v>0.18</v>
      </c>
      <c r="P7" s="291">
        <v>45.56</v>
      </c>
      <c r="Q7" s="117">
        <v>86.52</v>
      </c>
      <c r="R7" s="117">
        <v>28.94</v>
      </c>
      <c r="S7" s="290">
        <v>2.16</v>
      </c>
    </row>
    <row r="8" spans="1:19" s="42" customFormat="1" ht="33.75" customHeight="1" x14ac:dyDescent="0.3">
      <c r="A8" s="130"/>
      <c r="B8" s="163"/>
      <c r="C8" s="141">
        <v>86</v>
      </c>
      <c r="D8" s="285" t="s">
        <v>10</v>
      </c>
      <c r="E8" s="433" t="s">
        <v>101</v>
      </c>
      <c r="F8" s="256">
        <v>240</v>
      </c>
      <c r="G8" s="141"/>
      <c r="H8" s="331">
        <v>20.88</v>
      </c>
      <c r="I8" s="17">
        <v>8.8800000000000008</v>
      </c>
      <c r="J8" s="51">
        <v>24.48</v>
      </c>
      <c r="K8" s="263">
        <v>428.64</v>
      </c>
      <c r="L8" s="331">
        <v>0.21</v>
      </c>
      <c r="M8" s="17">
        <v>11.16</v>
      </c>
      <c r="N8" s="17">
        <v>0</v>
      </c>
      <c r="O8" s="51">
        <v>0.79</v>
      </c>
      <c r="P8" s="20">
        <v>37.65</v>
      </c>
      <c r="Q8" s="17">
        <v>237.07</v>
      </c>
      <c r="R8" s="17">
        <v>53.66</v>
      </c>
      <c r="S8" s="51">
        <v>3.04</v>
      </c>
    </row>
    <row r="9" spans="1:19" s="19" customFormat="1" ht="43.5" customHeight="1" x14ac:dyDescent="0.3">
      <c r="A9" s="124"/>
      <c r="B9" s="165"/>
      <c r="C9" s="140">
        <v>102</v>
      </c>
      <c r="D9" s="346" t="s">
        <v>20</v>
      </c>
      <c r="E9" s="329" t="s">
        <v>102</v>
      </c>
      <c r="F9" s="253">
        <v>200</v>
      </c>
      <c r="G9" s="140"/>
      <c r="H9" s="331">
        <v>1</v>
      </c>
      <c r="I9" s="17">
        <v>0</v>
      </c>
      <c r="J9" s="51">
        <v>23.6</v>
      </c>
      <c r="K9" s="263">
        <v>98.4</v>
      </c>
      <c r="L9" s="331">
        <v>0.02</v>
      </c>
      <c r="M9" s="17">
        <v>0.78</v>
      </c>
      <c r="N9" s="17">
        <v>0</v>
      </c>
      <c r="O9" s="51">
        <v>1.54</v>
      </c>
      <c r="P9" s="20">
        <v>57.3</v>
      </c>
      <c r="Q9" s="17">
        <v>45.38</v>
      </c>
      <c r="R9" s="17">
        <v>30.14</v>
      </c>
      <c r="S9" s="51">
        <v>1.08</v>
      </c>
    </row>
    <row r="10" spans="1:19" s="19" customFormat="1" ht="33.75" customHeight="1" x14ac:dyDescent="0.3">
      <c r="A10" s="124"/>
      <c r="B10" s="165"/>
      <c r="C10" s="142">
        <v>119</v>
      </c>
      <c r="D10" s="203" t="s">
        <v>15</v>
      </c>
      <c r="E10" s="247" t="s">
        <v>66</v>
      </c>
      <c r="F10" s="189">
        <v>30</v>
      </c>
      <c r="G10" s="229"/>
      <c r="H10" s="388">
        <v>2.13</v>
      </c>
      <c r="I10" s="23">
        <v>0.21</v>
      </c>
      <c r="J10" s="24">
        <v>13.26</v>
      </c>
      <c r="K10" s="386">
        <v>72</v>
      </c>
      <c r="L10" s="388">
        <v>0.03</v>
      </c>
      <c r="M10" s="23">
        <v>0</v>
      </c>
      <c r="N10" s="23">
        <v>0</v>
      </c>
      <c r="O10" s="58">
        <v>0.05</v>
      </c>
      <c r="P10" s="22">
        <v>11.1</v>
      </c>
      <c r="Q10" s="23">
        <v>65.400000000000006</v>
      </c>
      <c r="R10" s="23">
        <v>19.5</v>
      </c>
      <c r="S10" s="58">
        <v>0.84</v>
      </c>
    </row>
    <row r="11" spans="1:19" s="42" customFormat="1" ht="33.75" customHeight="1" x14ac:dyDescent="0.3">
      <c r="A11" s="130"/>
      <c r="B11" s="629"/>
      <c r="C11" s="141"/>
      <c r="D11" s="285"/>
      <c r="E11" s="434" t="s">
        <v>24</v>
      </c>
      <c r="F11" s="380">
        <f>SUM(F6:F10)</f>
        <v>820</v>
      </c>
      <c r="G11" s="141"/>
      <c r="H11" s="388" t="e">
        <f>H6+H7+H8+H9+H10+#REF!</f>
        <v>#REF!</v>
      </c>
      <c r="I11" s="23" t="e">
        <f>I6+I7+I8+I9+I10+#REF!</f>
        <v>#REF!</v>
      </c>
      <c r="J11" s="58" t="e">
        <f>J6+J7+J8+J9+J10+#REF!</f>
        <v>#REF!</v>
      </c>
      <c r="K11" s="631" t="e">
        <f>K6+K7+K8+K9+K10+#REF!</f>
        <v>#REF!</v>
      </c>
      <c r="L11" s="388" t="e">
        <f>L6+L7+L8+L9+L10+#REF!</f>
        <v>#REF!</v>
      </c>
      <c r="M11" s="23" t="e">
        <f>M6+M7+M8+M9+M10+#REF!</f>
        <v>#REF!</v>
      </c>
      <c r="N11" s="23" t="e">
        <f>N6+N7+N8+N9+N10+#REF!</f>
        <v>#REF!</v>
      </c>
      <c r="O11" s="58" t="e">
        <f>O6+O7+O8+O9+O10+#REF!</f>
        <v>#REF!</v>
      </c>
      <c r="P11" s="22" t="e">
        <f>P6+P7+P8+P9+P10+#REF!</f>
        <v>#REF!</v>
      </c>
      <c r="Q11" s="23" t="e">
        <f>Q6+Q7+Q8+Q9+Q10+#REF!</f>
        <v>#REF!</v>
      </c>
      <c r="R11" s="23" t="e">
        <f>R6+R7+R8+R9+R10+#REF!</f>
        <v>#REF!</v>
      </c>
      <c r="S11" s="58" t="e">
        <f>S6+S7+S8+S9+S10+#REF!</f>
        <v>#REF!</v>
      </c>
    </row>
    <row r="12" spans="1:19" s="42" customFormat="1" ht="33.75" customHeight="1" thickBot="1" x14ac:dyDescent="0.35">
      <c r="A12" s="155"/>
      <c r="B12" s="630"/>
      <c r="C12" s="360"/>
      <c r="D12" s="187"/>
      <c r="E12" s="436" t="s">
        <v>25</v>
      </c>
      <c r="F12" s="192"/>
      <c r="G12" s="288"/>
      <c r="H12" s="284"/>
      <c r="I12" s="63"/>
      <c r="J12" s="156"/>
      <c r="K12" s="573" t="e">
        <f>K11/23.5</f>
        <v>#REF!</v>
      </c>
      <c r="L12" s="284"/>
      <c r="M12" s="63"/>
      <c r="N12" s="63"/>
      <c r="O12" s="156"/>
      <c r="P12" s="211"/>
      <c r="Q12" s="63"/>
      <c r="R12" s="63"/>
      <c r="S12" s="156"/>
    </row>
    <row r="13" spans="1:19" x14ac:dyDescent="0.3">
      <c r="A13" s="2"/>
      <c r="B13" s="4"/>
      <c r="C13" s="4"/>
      <c r="D13" s="2"/>
      <c r="E13" s="2"/>
      <c r="F13" s="2"/>
      <c r="G13" s="9"/>
      <c r="H13" s="10"/>
      <c r="I13" s="9"/>
      <c r="J13" s="2"/>
      <c r="K13" s="12"/>
      <c r="L13" s="2"/>
      <c r="M13" s="2"/>
      <c r="N13" s="2"/>
    </row>
    <row r="14" spans="1:19" ht="18" x14ac:dyDescent="0.3">
      <c r="D14" s="11"/>
      <c r="E14" s="29"/>
      <c r="F14" s="30"/>
      <c r="G14" s="11"/>
      <c r="H14" s="11"/>
      <c r="I14" s="11"/>
      <c r="J14" s="11"/>
    </row>
    <row r="15" spans="1:19" ht="18" x14ac:dyDescent="0.3">
      <c r="D15" s="11"/>
      <c r="E15" s="29"/>
      <c r="F15" s="30"/>
      <c r="G15" s="11"/>
      <c r="H15" s="11"/>
      <c r="I15" s="11"/>
      <c r="J15" s="11"/>
    </row>
    <row r="16" spans="1:19" ht="18" x14ac:dyDescent="0.3">
      <c r="D16" s="11"/>
      <c r="E16" s="29"/>
      <c r="F16" s="30"/>
      <c r="G16" s="11"/>
      <c r="H16" s="11"/>
      <c r="I16" s="11"/>
      <c r="J16" s="11"/>
    </row>
    <row r="17" spans="4:10" x14ac:dyDescent="0.3">
      <c r="D17" s="11"/>
      <c r="E17" s="11"/>
      <c r="F17" s="1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2"/>
  <sheetViews>
    <sheetView topLeftCell="A6" zoomScale="60" zoomScaleNormal="60" workbookViewId="0">
      <selection activeCell="C12" sqref="C12:N16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19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19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19"/>
      <c r="B4" s="138"/>
      <c r="C4" s="145" t="s">
        <v>45</v>
      </c>
      <c r="D4" s="143"/>
      <c r="E4" s="215"/>
      <c r="F4" s="596"/>
      <c r="G4" s="595"/>
      <c r="H4" s="355" t="s">
        <v>26</v>
      </c>
      <c r="I4" s="92"/>
      <c r="J4" s="356"/>
      <c r="K4" s="261" t="s">
        <v>27</v>
      </c>
      <c r="L4" s="930" t="s">
        <v>28</v>
      </c>
      <c r="M4" s="928"/>
      <c r="N4" s="928"/>
      <c r="O4" s="928"/>
      <c r="P4" s="927" t="s">
        <v>29</v>
      </c>
      <c r="Q4" s="930"/>
      <c r="R4" s="930"/>
      <c r="S4" s="931"/>
    </row>
    <row r="5" spans="1:19" s="19" customFormat="1" ht="28.5" customHeight="1" thickBot="1" x14ac:dyDescent="0.35">
      <c r="A5" s="120" t="s">
        <v>0</v>
      </c>
      <c r="B5" s="139"/>
      <c r="C5" s="146" t="s">
        <v>46</v>
      </c>
      <c r="D5" s="144" t="s">
        <v>47</v>
      </c>
      <c r="E5" s="146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262" t="s">
        <v>34</v>
      </c>
      <c r="L5" s="99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3.75" customHeight="1" x14ac:dyDescent="0.3">
      <c r="A6" s="123" t="s">
        <v>7</v>
      </c>
      <c r="B6" s="193"/>
      <c r="C6" s="402">
        <v>9</v>
      </c>
      <c r="D6" s="473" t="s">
        <v>23</v>
      </c>
      <c r="E6" s="449" t="s">
        <v>118</v>
      </c>
      <c r="F6" s="454">
        <v>60</v>
      </c>
      <c r="G6" s="890"/>
      <c r="H6" s="375">
        <v>1.26</v>
      </c>
      <c r="I6" s="48">
        <v>4.26</v>
      </c>
      <c r="J6" s="49">
        <v>7.26</v>
      </c>
      <c r="K6" s="467">
        <v>72.48</v>
      </c>
      <c r="L6" s="375">
        <v>0.02</v>
      </c>
      <c r="M6" s="48">
        <v>9.8699999999999992</v>
      </c>
      <c r="N6" s="48">
        <v>0</v>
      </c>
      <c r="O6" s="55">
        <v>2.1</v>
      </c>
      <c r="P6" s="375">
        <v>30.16</v>
      </c>
      <c r="Q6" s="48">
        <v>38.72</v>
      </c>
      <c r="R6" s="48">
        <v>19.489999999999998</v>
      </c>
      <c r="S6" s="49">
        <v>1.1100000000000001</v>
      </c>
    </row>
    <row r="7" spans="1:19" s="19" customFormat="1" ht="33.75" customHeight="1" x14ac:dyDescent="0.3">
      <c r="A7" s="121"/>
      <c r="B7" s="190"/>
      <c r="C7" s="189">
        <v>41</v>
      </c>
      <c r="D7" s="287" t="s">
        <v>9</v>
      </c>
      <c r="E7" s="448" t="s">
        <v>105</v>
      </c>
      <c r="F7" s="256">
        <v>200</v>
      </c>
      <c r="G7" s="592"/>
      <c r="H7" s="342">
        <v>6.8</v>
      </c>
      <c r="I7" s="117">
        <v>5.4</v>
      </c>
      <c r="J7" s="290">
        <v>8.8000000000000007</v>
      </c>
      <c r="K7" s="591">
        <v>111</v>
      </c>
      <c r="L7" s="342">
        <v>0.12</v>
      </c>
      <c r="M7" s="117">
        <v>7.2</v>
      </c>
      <c r="N7" s="117">
        <v>0</v>
      </c>
      <c r="O7" s="118">
        <v>0.3</v>
      </c>
      <c r="P7" s="342">
        <v>57.04</v>
      </c>
      <c r="Q7" s="117">
        <v>126.88</v>
      </c>
      <c r="R7" s="117">
        <v>34</v>
      </c>
      <c r="S7" s="290">
        <v>1.54</v>
      </c>
    </row>
    <row r="8" spans="1:19" s="42" customFormat="1" ht="33.75" customHeight="1" x14ac:dyDescent="0.3">
      <c r="A8" s="130"/>
      <c r="B8" s="167" t="s">
        <v>95</v>
      </c>
      <c r="C8" s="699">
        <v>148</v>
      </c>
      <c r="D8" s="327" t="s">
        <v>10</v>
      </c>
      <c r="E8" s="686" t="s">
        <v>149</v>
      </c>
      <c r="F8" s="692">
        <v>90</v>
      </c>
      <c r="G8" s="259"/>
      <c r="H8" s="333">
        <v>19.71</v>
      </c>
      <c r="I8" s="84">
        <v>15.75</v>
      </c>
      <c r="J8" s="150">
        <v>6.21</v>
      </c>
      <c r="K8" s="621">
        <v>245.34</v>
      </c>
      <c r="L8" s="333">
        <v>0.03</v>
      </c>
      <c r="M8" s="84">
        <v>2.4</v>
      </c>
      <c r="N8" s="84">
        <v>0</v>
      </c>
      <c r="O8" s="662">
        <v>2.9</v>
      </c>
      <c r="P8" s="333">
        <v>27.88</v>
      </c>
      <c r="Q8" s="84">
        <v>104.45</v>
      </c>
      <c r="R8" s="84">
        <v>17.88</v>
      </c>
      <c r="S8" s="150">
        <v>0.49</v>
      </c>
    </row>
    <row r="9" spans="1:19" s="19" customFormat="1" ht="43.5" customHeight="1" x14ac:dyDescent="0.3">
      <c r="A9" s="124"/>
      <c r="B9" s="190"/>
      <c r="C9" s="189">
        <v>124</v>
      </c>
      <c r="D9" s="287" t="s">
        <v>108</v>
      </c>
      <c r="E9" s="568" t="s">
        <v>106</v>
      </c>
      <c r="F9" s="256">
        <v>150</v>
      </c>
      <c r="G9" s="592"/>
      <c r="H9" s="342">
        <v>4.05</v>
      </c>
      <c r="I9" s="117">
        <v>4.5</v>
      </c>
      <c r="J9" s="290">
        <v>22.8</v>
      </c>
      <c r="K9" s="591">
        <v>147.30000000000001</v>
      </c>
      <c r="L9" s="342">
        <v>0.11</v>
      </c>
      <c r="M9" s="117">
        <v>0</v>
      </c>
      <c r="N9" s="117">
        <v>0</v>
      </c>
      <c r="O9" s="118">
        <v>1.29</v>
      </c>
      <c r="P9" s="342">
        <v>10.49</v>
      </c>
      <c r="Q9" s="117">
        <v>86</v>
      </c>
      <c r="R9" s="117">
        <v>30.56</v>
      </c>
      <c r="S9" s="290">
        <v>0.99</v>
      </c>
    </row>
    <row r="10" spans="1:19" s="19" customFormat="1" ht="33.75" customHeight="1" x14ac:dyDescent="0.3">
      <c r="A10" s="124"/>
      <c r="B10" s="191"/>
      <c r="C10" s="293">
        <v>100</v>
      </c>
      <c r="D10" s="287" t="s">
        <v>109</v>
      </c>
      <c r="E10" s="205" t="s">
        <v>107</v>
      </c>
      <c r="F10" s="189">
        <v>200</v>
      </c>
      <c r="G10" s="592"/>
      <c r="H10" s="388">
        <v>0.2</v>
      </c>
      <c r="I10" s="23">
        <v>0</v>
      </c>
      <c r="J10" s="58">
        <v>15.56</v>
      </c>
      <c r="K10" s="387">
        <v>63.2</v>
      </c>
      <c r="L10" s="388">
        <v>0</v>
      </c>
      <c r="M10" s="23">
        <v>1.2</v>
      </c>
      <c r="N10" s="23">
        <v>0</v>
      </c>
      <c r="O10" s="24">
        <v>0.06</v>
      </c>
      <c r="P10" s="388">
        <v>6.9</v>
      </c>
      <c r="Q10" s="23">
        <v>5.22</v>
      </c>
      <c r="R10" s="23">
        <v>5.24</v>
      </c>
      <c r="S10" s="58">
        <v>0.04</v>
      </c>
    </row>
    <row r="11" spans="1:19" s="19" customFormat="1" ht="33.75" customHeight="1" x14ac:dyDescent="0.3">
      <c r="A11" s="124"/>
      <c r="B11" s="191"/>
      <c r="C11" s="293">
        <v>119</v>
      </c>
      <c r="D11" s="287" t="s">
        <v>15</v>
      </c>
      <c r="E11" s="205" t="s">
        <v>66</v>
      </c>
      <c r="F11" s="189">
        <v>45</v>
      </c>
      <c r="G11" s="592"/>
      <c r="H11" s="388">
        <v>3.19</v>
      </c>
      <c r="I11" s="23">
        <v>0.31</v>
      </c>
      <c r="J11" s="58">
        <v>19.89</v>
      </c>
      <c r="K11" s="387">
        <v>108</v>
      </c>
      <c r="L11" s="388">
        <v>0.05</v>
      </c>
      <c r="M11" s="23">
        <v>0</v>
      </c>
      <c r="N11" s="23">
        <v>0</v>
      </c>
      <c r="O11" s="24">
        <v>0.08</v>
      </c>
      <c r="P11" s="388">
        <v>16.649999999999999</v>
      </c>
      <c r="Q11" s="23">
        <v>98.1</v>
      </c>
      <c r="R11" s="23">
        <v>29.25</v>
      </c>
      <c r="S11" s="58">
        <v>1.26</v>
      </c>
    </row>
    <row r="12" spans="1:19" x14ac:dyDescent="0.3">
      <c r="A12" s="2"/>
      <c r="B12" s="4"/>
      <c r="C12" s="4"/>
      <c r="D12" s="2"/>
      <c r="E12" s="2"/>
      <c r="F12" s="2"/>
      <c r="G12" s="9"/>
      <c r="H12" s="10"/>
      <c r="I12" s="9"/>
      <c r="J12" s="2"/>
      <c r="K12" s="12"/>
      <c r="L12" s="2"/>
      <c r="M12" s="2"/>
      <c r="N12" s="2"/>
    </row>
    <row r="13" spans="1:19" ht="18" x14ac:dyDescent="0.3">
      <c r="D13" s="11"/>
      <c r="E13" s="29"/>
      <c r="F13" s="30"/>
      <c r="G13" s="11"/>
      <c r="H13" s="11"/>
      <c r="I13" s="11"/>
      <c r="J13" s="11"/>
    </row>
    <row r="14" spans="1:19" ht="18" x14ac:dyDescent="0.3">
      <c r="D14" s="11"/>
      <c r="E14" s="29"/>
      <c r="F14" s="30"/>
      <c r="G14" s="11"/>
      <c r="H14" s="11"/>
      <c r="I14" s="11"/>
      <c r="J14" s="11"/>
    </row>
    <row r="15" spans="1:19" ht="18" x14ac:dyDescent="0.3">
      <c r="D15" s="11"/>
      <c r="E15" s="29"/>
      <c r="F15" s="30"/>
      <c r="G15" s="11"/>
      <c r="H15" s="11"/>
      <c r="I15" s="11"/>
      <c r="J15" s="11"/>
    </row>
    <row r="16" spans="1:19" x14ac:dyDescent="0.3">
      <c r="D16" s="11"/>
      <c r="E16" s="11"/>
      <c r="F16" s="11"/>
      <c r="G16" s="11"/>
      <c r="H16" s="11"/>
      <c r="I16" s="11"/>
      <c r="J16" s="11"/>
    </row>
    <row r="17" spans="4:10" x14ac:dyDescent="0.3">
      <c r="D17" s="11"/>
      <c r="E17" s="11"/>
      <c r="F17" s="1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3"/>
  <sheetViews>
    <sheetView zoomScale="60" zoomScaleNormal="60" workbookViewId="0">
      <selection activeCell="D12" sqref="D12:G12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/>
      <c r="G2" s="159" t="s">
        <v>190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45" t="s">
        <v>45</v>
      </c>
      <c r="D4" s="180"/>
      <c r="E4" s="233"/>
      <c r="F4" s="843"/>
      <c r="G4" s="843"/>
      <c r="H4" s="355" t="s">
        <v>26</v>
      </c>
      <c r="I4" s="92"/>
      <c r="J4" s="93"/>
      <c r="K4" s="854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21" s="19" customFormat="1" ht="28.5" customHeight="1" thickBot="1" x14ac:dyDescent="0.35">
      <c r="A5" s="197" t="s">
        <v>0</v>
      </c>
      <c r="B5" s="348"/>
      <c r="C5" s="348" t="s">
        <v>46</v>
      </c>
      <c r="D5" s="853" t="s">
        <v>47</v>
      </c>
      <c r="E5" s="857" t="s">
        <v>44</v>
      </c>
      <c r="F5" s="348" t="s">
        <v>30</v>
      </c>
      <c r="G5" s="348" t="s">
        <v>43</v>
      </c>
      <c r="H5" s="803" t="s">
        <v>31</v>
      </c>
      <c r="I5" s="632" t="s">
        <v>32</v>
      </c>
      <c r="J5" s="632" t="s">
        <v>33</v>
      </c>
      <c r="K5" s="855" t="s">
        <v>34</v>
      </c>
      <c r="L5" s="803" t="s">
        <v>35</v>
      </c>
      <c r="M5" s="632" t="s">
        <v>36</v>
      </c>
      <c r="N5" s="632" t="s">
        <v>37</v>
      </c>
      <c r="O5" s="633" t="s">
        <v>38</v>
      </c>
      <c r="P5" s="802" t="s">
        <v>39</v>
      </c>
      <c r="Q5" s="632" t="s">
        <v>40</v>
      </c>
      <c r="R5" s="632" t="s">
        <v>41</v>
      </c>
      <c r="S5" s="633" t="s">
        <v>42</v>
      </c>
    </row>
    <row r="6" spans="1:21" s="19" customFormat="1" ht="26.4" customHeight="1" x14ac:dyDescent="0.3">
      <c r="A6" s="200" t="s">
        <v>7</v>
      </c>
      <c r="B6" s="302"/>
      <c r="C6" s="302">
        <v>235</v>
      </c>
      <c r="D6" s="850" t="s">
        <v>23</v>
      </c>
      <c r="E6" s="909" t="s">
        <v>184</v>
      </c>
      <c r="F6" s="193">
        <v>60</v>
      </c>
      <c r="G6" s="300"/>
      <c r="H6" s="913">
        <v>1.02</v>
      </c>
      <c r="I6" s="914">
        <v>7.98</v>
      </c>
      <c r="J6" s="915">
        <v>3.06</v>
      </c>
      <c r="K6" s="916">
        <v>88.8</v>
      </c>
      <c r="L6" s="913">
        <v>0.01</v>
      </c>
      <c r="M6" s="914">
        <v>4.2</v>
      </c>
      <c r="N6" s="914">
        <v>0</v>
      </c>
      <c r="O6" s="917">
        <v>3</v>
      </c>
      <c r="P6" s="913">
        <v>25.8</v>
      </c>
      <c r="Q6" s="914">
        <v>18.600000000000001</v>
      </c>
      <c r="R6" s="914">
        <v>9</v>
      </c>
      <c r="S6" s="915">
        <v>0.42</v>
      </c>
    </row>
    <row r="7" spans="1:21" s="19" customFormat="1" ht="26.4" customHeight="1" x14ac:dyDescent="0.3">
      <c r="A7" s="147"/>
      <c r="B7" s="190"/>
      <c r="C7" s="190">
        <v>138</v>
      </c>
      <c r="D7" s="184" t="s">
        <v>9</v>
      </c>
      <c r="E7" s="237" t="s">
        <v>114</v>
      </c>
      <c r="F7" s="253">
        <v>200</v>
      </c>
      <c r="G7" s="140"/>
      <c r="H7" s="332">
        <v>6.2</v>
      </c>
      <c r="I7" s="13">
        <v>6.2</v>
      </c>
      <c r="J7" s="13">
        <v>11</v>
      </c>
      <c r="K7" s="56">
        <v>125.8</v>
      </c>
      <c r="L7" s="332">
        <v>0.08</v>
      </c>
      <c r="M7" s="13">
        <v>10.7</v>
      </c>
      <c r="N7" s="13">
        <v>0</v>
      </c>
      <c r="O7" s="56">
        <v>0.16</v>
      </c>
      <c r="P7" s="111">
        <v>32.44</v>
      </c>
      <c r="Q7" s="13">
        <v>77.28</v>
      </c>
      <c r="R7" s="13">
        <v>27.32</v>
      </c>
      <c r="S7" s="56">
        <v>1.08</v>
      </c>
      <c r="T7" s="112"/>
      <c r="U7" s="112"/>
    </row>
    <row r="8" spans="1:21" s="42" customFormat="1" ht="26.4" customHeight="1" x14ac:dyDescent="0.3">
      <c r="A8" s="148"/>
      <c r="B8" s="163"/>
      <c r="C8" s="189">
        <v>177</v>
      </c>
      <c r="D8" s="183" t="s">
        <v>10</v>
      </c>
      <c r="E8" s="891" t="s">
        <v>115</v>
      </c>
      <c r="F8" s="256">
        <v>90</v>
      </c>
      <c r="G8" s="141"/>
      <c r="H8" s="332">
        <v>19.71</v>
      </c>
      <c r="I8" s="13">
        <v>3.42</v>
      </c>
      <c r="J8" s="13">
        <v>1.26</v>
      </c>
      <c r="K8" s="56">
        <v>114.3</v>
      </c>
      <c r="L8" s="332">
        <v>0.06</v>
      </c>
      <c r="M8" s="13">
        <v>3.98</v>
      </c>
      <c r="N8" s="13">
        <v>0.01</v>
      </c>
      <c r="O8" s="56">
        <v>0.83</v>
      </c>
      <c r="P8" s="111">
        <v>21.32</v>
      </c>
      <c r="Q8" s="13">
        <v>76.22</v>
      </c>
      <c r="R8" s="13">
        <v>22.3</v>
      </c>
      <c r="S8" s="56">
        <v>0.96</v>
      </c>
      <c r="T8" s="174"/>
      <c r="U8" s="174"/>
    </row>
    <row r="9" spans="1:21" s="42" customFormat="1" ht="26.4" customHeight="1" x14ac:dyDescent="0.3">
      <c r="A9" s="148"/>
      <c r="B9" s="163"/>
      <c r="C9" s="189">
        <v>54</v>
      </c>
      <c r="D9" s="182" t="s">
        <v>108</v>
      </c>
      <c r="E9" s="247" t="s">
        <v>50</v>
      </c>
      <c r="F9" s="188">
        <v>150</v>
      </c>
      <c r="G9" s="179"/>
      <c r="H9" s="388">
        <v>7.2</v>
      </c>
      <c r="I9" s="23">
        <v>5.0999999999999996</v>
      </c>
      <c r="J9" s="23">
        <v>33.9</v>
      </c>
      <c r="K9" s="58">
        <v>210.3</v>
      </c>
      <c r="L9" s="388">
        <v>0.21</v>
      </c>
      <c r="M9" s="23">
        <v>0</v>
      </c>
      <c r="N9" s="23">
        <v>0</v>
      </c>
      <c r="O9" s="58">
        <v>1.74</v>
      </c>
      <c r="P9" s="22">
        <v>14.55</v>
      </c>
      <c r="Q9" s="23">
        <v>208.87</v>
      </c>
      <c r="R9" s="23">
        <v>139.99</v>
      </c>
      <c r="S9" s="58">
        <v>4.68</v>
      </c>
      <c r="T9" s="175"/>
      <c r="U9" s="174"/>
    </row>
    <row r="10" spans="1:21" s="19" customFormat="1" ht="33.75" customHeight="1" x14ac:dyDescent="0.3">
      <c r="A10" s="149"/>
      <c r="B10" s="190"/>
      <c r="C10" s="179">
        <v>109</v>
      </c>
      <c r="D10" s="203" t="s">
        <v>20</v>
      </c>
      <c r="E10" s="892" t="s">
        <v>162</v>
      </c>
      <c r="F10" s="188">
        <v>200</v>
      </c>
      <c r="G10" s="179"/>
      <c r="H10" s="388">
        <v>0.2</v>
      </c>
      <c r="I10" s="23">
        <v>0.2</v>
      </c>
      <c r="J10" s="23">
        <v>16.059999999999999</v>
      </c>
      <c r="K10" s="58">
        <v>66</v>
      </c>
      <c r="L10" s="388">
        <v>0</v>
      </c>
      <c r="M10" s="23">
        <v>6.32</v>
      </c>
      <c r="N10" s="23">
        <v>0</v>
      </c>
      <c r="O10" s="58">
        <v>0.16</v>
      </c>
      <c r="P10" s="22">
        <v>11.46</v>
      </c>
      <c r="Q10" s="23">
        <v>7.2</v>
      </c>
      <c r="R10" s="23">
        <v>5.76</v>
      </c>
      <c r="S10" s="58">
        <v>0.48</v>
      </c>
      <c r="T10" s="112"/>
      <c r="U10" s="112"/>
    </row>
    <row r="11" spans="1:21" s="19" customFormat="1" ht="26.4" customHeight="1" x14ac:dyDescent="0.3">
      <c r="A11" s="149"/>
      <c r="B11" s="191"/>
      <c r="C11" s="191">
        <v>119</v>
      </c>
      <c r="D11" s="182" t="s">
        <v>66</v>
      </c>
      <c r="E11" s="247" t="s">
        <v>66</v>
      </c>
      <c r="F11" s="188">
        <v>45</v>
      </c>
      <c r="G11" s="179"/>
      <c r="H11" s="331">
        <v>3.19</v>
      </c>
      <c r="I11" s="17">
        <v>0.31</v>
      </c>
      <c r="J11" s="17">
        <v>19.89</v>
      </c>
      <c r="K11" s="51">
        <v>108</v>
      </c>
      <c r="L11" s="331">
        <v>0.05</v>
      </c>
      <c r="M11" s="17">
        <v>0</v>
      </c>
      <c r="N11" s="17">
        <v>0</v>
      </c>
      <c r="O11" s="51">
        <v>0.08</v>
      </c>
      <c r="P11" s="20">
        <v>16.649999999999999</v>
      </c>
      <c r="Q11" s="17">
        <v>98.1</v>
      </c>
      <c r="R11" s="17">
        <v>29.25</v>
      </c>
      <c r="S11" s="51">
        <v>1.26</v>
      </c>
      <c r="T11" s="112"/>
      <c r="U11" s="112"/>
    </row>
    <row r="12" spans="1:21" s="42" customFormat="1" ht="26.4" customHeight="1" x14ac:dyDescent="0.3">
      <c r="A12" s="148"/>
      <c r="B12" s="163"/>
      <c r="C12" s="194"/>
      <c r="D12" s="186"/>
      <c r="E12" s="248" t="s">
        <v>24</v>
      </c>
      <c r="F12" s="268">
        <f>SUM(F6:F11)</f>
        <v>745</v>
      </c>
      <c r="G12" s="358"/>
      <c r="H12" s="283">
        <f>SUM(H6:H11)</f>
        <v>37.520000000000003</v>
      </c>
      <c r="I12" s="134">
        <f>SUM(I6:I11)</f>
        <v>23.21</v>
      </c>
      <c r="J12" s="134">
        <f>SUM(J6:J11)</f>
        <v>85.17</v>
      </c>
      <c r="K12" s="893">
        <f>SUM(K6:K11)</f>
        <v>713.2</v>
      </c>
      <c r="L12" s="283">
        <f>SUM(L6:L11)</f>
        <v>0.41</v>
      </c>
      <c r="M12" s="134">
        <f>SUM(M6:M11)</f>
        <v>25.2</v>
      </c>
      <c r="N12" s="134">
        <f>SUM(N6:N11)</f>
        <v>0.01</v>
      </c>
      <c r="O12" s="136">
        <f>SUM(O6:O11)</f>
        <v>5.9700000000000006</v>
      </c>
      <c r="P12" s="135">
        <f>SUM(P6:P11)</f>
        <v>122.22</v>
      </c>
      <c r="Q12" s="134">
        <f>SUM(Q6:Q11)</f>
        <v>486.27</v>
      </c>
      <c r="R12" s="134">
        <f>SUM(R6:R11)</f>
        <v>233.62</v>
      </c>
      <c r="S12" s="136">
        <f>SUM(S6:S11)</f>
        <v>8.879999999999999</v>
      </c>
    </row>
    <row r="13" spans="1:21" s="42" customFormat="1" ht="26.4" customHeight="1" thickBot="1" x14ac:dyDescent="0.35">
      <c r="A13" s="201"/>
      <c r="B13" s="164"/>
      <c r="C13" s="195"/>
      <c r="D13" s="187"/>
      <c r="E13" s="249" t="s">
        <v>25</v>
      </c>
      <c r="F13" s="192"/>
      <c r="G13" s="288"/>
      <c r="H13" s="284"/>
      <c r="I13" s="63"/>
      <c r="J13" s="63"/>
      <c r="K13" s="377">
        <f>K12/23.5</f>
        <v>30.348936170212767</v>
      </c>
      <c r="L13" s="284"/>
      <c r="M13" s="63"/>
      <c r="N13" s="63"/>
      <c r="O13" s="156"/>
      <c r="P13" s="211"/>
      <c r="Q13" s="63"/>
      <c r="R13" s="63"/>
      <c r="S13" s="156"/>
    </row>
    <row r="14" spans="1:21" x14ac:dyDescent="0.3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1" s="297" customFormat="1" ht="18" x14ac:dyDescent="0.3">
      <c r="A15" s="593"/>
      <c r="B15" s="396"/>
      <c r="C15" s="393"/>
      <c r="E15" s="394"/>
      <c r="F15" s="395"/>
      <c r="G15" s="393"/>
      <c r="H15" s="393"/>
      <c r="I15" s="393"/>
      <c r="J15" s="393"/>
    </row>
    <row r="16" spans="1:21" ht="18" x14ac:dyDescent="0.3">
      <c r="D16" s="11"/>
      <c r="E16" s="29"/>
      <c r="F16" s="30"/>
      <c r="G16" s="11"/>
      <c r="H16" s="11"/>
      <c r="I16" s="11"/>
      <c r="J16" s="11"/>
    </row>
    <row r="17" spans="4:10" x14ac:dyDescent="0.3">
      <c r="D17" s="11"/>
      <c r="E17" s="11"/>
      <c r="F17" s="1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4"/>
  <sheetViews>
    <sheetView zoomScale="60" zoomScaleNormal="60" workbookViewId="0">
      <selection activeCell="A15" sqref="A15:D1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159">
        <v>14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76" t="s">
        <v>45</v>
      </c>
      <c r="D4" s="180"/>
      <c r="E4" s="233"/>
      <c r="F4" s="176"/>
      <c r="G4" s="841"/>
      <c r="H4" s="367" t="s">
        <v>26</v>
      </c>
      <c r="I4" s="368"/>
      <c r="J4" s="369"/>
      <c r="K4" s="464" t="s">
        <v>27</v>
      </c>
      <c r="L4" s="918" t="s">
        <v>28</v>
      </c>
      <c r="M4" s="919"/>
      <c r="N4" s="919"/>
      <c r="O4" s="936"/>
      <c r="P4" s="918" t="s">
        <v>29</v>
      </c>
      <c r="Q4" s="921"/>
      <c r="R4" s="921"/>
      <c r="S4" s="922"/>
    </row>
    <row r="5" spans="1:21" s="19" customFormat="1" ht="28.5" customHeight="1" thickBot="1" x14ac:dyDescent="0.35">
      <c r="A5" s="197" t="s">
        <v>0</v>
      </c>
      <c r="B5" s="146"/>
      <c r="C5" s="177" t="s">
        <v>46</v>
      </c>
      <c r="D5" s="181" t="s">
        <v>47</v>
      </c>
      <c r="E5" s="139" t="s">
        <v>44</v>
      </c>
      <c r="F5" s="177" t="s">
        <v>30</v>
      </c>
      <c r="G5" s="177" t="s">
        <v>43</v>
      </c>
      <c r="H5" s="370" t="s">
        <v>31</v>
      </c>
      <c r="I5" s="14" t="s">
        <v>32</v>
      </c>
      <c r="J5" s="105" t="s">
        <v>33</v>
      </c>
      <c r="K5" s="465" t="s">
        <v>34</v>
      </c>
      <c r="L5" s="370" t="s">
        <v>35</v>
      </c>
      <c r="M5" s="14" t="s">
        <v>36</v>
      </c>
      <c r="N5" s="14" t="s">
        <v>37</v>
      </c>
      <c r="O5" s="840" t="s">
        <v>38</v>
      </c>
      <c r="P5" s="370" t="s">
        <v>39</v>
      </c>
      <c r="Q5" s="14" t="s">
        <v>40</v>
      </c>
      <c r="R5" s="14" t="s">
        <v>41</v>
      </c>
      <c r="S5" s="105" t="s">
        <v>42</v>
      </c>
    </row>
    <row r="6" spans="1:21" s="19" customFormat="1" ht="36" customHeight="1" x14ac:dyDescent="0.3">
      <c r="A6" s="200" t="s">
        <v>7</v>
      </c>
      <c r="B6" s="210"/>
      <c r="C6" s="302">
        <v>137</v>
      </c>
      <c r="D6" s="300" t="s">
        <v>23</v>
      </c>
      <c r="E6" s="385" t="s">
        <v>96</v>
      </c>
      <c r="F6" s="179">
        <v>100</v>
      </c>
      <c r="G6" s="306"/>
      <c r="H6" s="59">
        <v>0.9</v>
      </c>
      <c r="I6" s="46">
        <v>0</v>
      </c>
      <c r="J6" s="60">
        <v>8.6</v>
      </c>
      <c r="K6" s="265">
        <v>38</v>
      </c>
      <c r="L6" s="357">
        <v>0.06</v>
      </c>
      <c r="M6" s="46">
        <v>38</v>
      </c>
      <c r="N6" s="46">
        <v>0.06</v>
      </c>
      <c r="O6" s="303">
        <v>0</v>
      </c>
      <c r="P6" s="59">
        <v>35</v>
      </c>
      <c r="Q6" s="46">
        <v>17</v>
      </c>
      <c r="R6" s="46">
        <v>11</v>
      </c>
      <c r="S6" s="303">
        <v>0.1</v>
      </c>
      <c r="T6" s="42"/>
      <c r="U6" s="42"/>
    </row>
    <row r="7" spans="1:21" s="19" customFormat="1" ht="26.4" customHeight="1" x14ac:dyDescent="0.3">
      <c r="A7" s="147"/>
      <c r="B7" s="190"/>
      <c r="C7" s="190">
        <v>34</v>
      </c>
      <c r="D7" s="894" t="s">
        <v>9</v>
      </c>
      <c r="E7" s="602" t="s">
        <v>97</v>
      </c>
      <c r="F7" s="399">
        <v>200</v>
      </c>
      <c r="G7" s="190"/>
      <c r="H7" s="111">
        <v>9</v>
      </c>
      <c r="I7" s="13">
        <v>5.6</v>
      </c>
      <c r="J7" s="26">
        <v>13.8</v>
      </c>
      <c r="K7" s="191">
        <v>141</v>
      </c>
      <c r="L7" s="332">
        <v>0.24</v>
      </c>
      <c r="M7" s="13">
        <v>1.1599999999999999</v>
      </c>
      <c r="N7" s="13">
        <v>0</v>
      </c>
      <c r="O7" s="56">
        <v>0.18</v>
      </c>
      <c r="P7" s="111">
        <v>45.56</v>
      </c>
      <c r="Q7" s="13">
        <v>86.52</v>
      </c>
      <c r="R7" s="13">
        <v>28.94</v>
      </c>
      <c r="S7" s="56">
        <v>2.16</v>
      </c>
      <c r="T7" s="112"/>
      <c r="U7" s="112"/>
    </row>
    <row r="8" spans="1:21" s="42" customFormat="1" ht="26.4" customHeight="1" x14ac:dyDescent="0.3">
      <c r="A8" s="148"/>
      <c r="B8" s="163"/>
      <c r="C8" s="189">
        <v>81</v>
      </c>
      <c r="D8" s="286" t="s">
        <v>10</v>
      </c>
      <c r="E8" s="214" t="s">
        <v>89</v>
      </c>
      <c r="F8" s="400">
        <v>90</v>
      </c>
      <c r="G8" s="189"/>
      <c r="H8" s="22">
        <v>22.41</v>
      </c>
      <c r="I8" s="23">
        <v>15.3</v>
      </c>
      <c r="J8" s="24">
        <v>0.54</v>
      </c>
      <c r="K8" s="266">
        <v>229.77</v>
      </c>
      <c r="L8" s="388">
        <v>0.05</v>
      </c>
      <c r="M8" s="23">
        <v>1.24</v>
      </c>
      <c r="N8" s="23">
        <v>0.01</v>
      </c>
      <c r="O8" s="58">
        <v>1.4</v>
      </c>
      <c r="P8" s="22">
        <v>27.54</v>
      </c>
      <c r="Q8" s="23">
        <v>170.72</v>
      </c>
      <c r="R8" s="23">
        <v>21.15</v>
      </c>
      <c r="S8" s="58">
        <v>1.2</v>
      </c>
      <c r="T8" s="174"/>
      <c r="U8" s="174"/>
    </row>
    <row r="9" spans="1:21" s="42" customFormat="1" ht="26.4" customHeight="1" x14ac:dyDescent="0.3">
      <c r="A9" s="148"/>
      <c r="B9" s="163"/>
      <c r="C9" s="189">
        <v>65</v>
      </c>
      <c r="D9" s="825" t="s">
        <v>108</v>
      </c>
      <c r="E9" s="204" t="s">
        <v>63</v>
      </c>
      <c r="F9" s="179">
        <v>150</v>
      </c>
      <c r="G9" s="188"/>
      <c r="H9" s="131">
        <v>6.45</v>
      </c>
      <c r="I9" s="132">
        <v>4.05</v>
      </c>
      <c r="J9" s="133">
        <v>40.200000000000003</v>
      </c>
      <c r="K9" s="267">
        <v>223.65</v>
      </c>
      <c r="L9" s="856">
        <v>7.0000000000000007E-2</v>
      </c>
      <c r="M9" s="132">
        <v>0</v>
      </c>
      <c r="N9" s="132">
        <v>0</v>
      </c>
      <c r="O9" s="137">
        <v>2.0699999999999998</v>
      </c>
      <c r="P9" s="131">
        <v>13.05</v>
      </c>
      <c r="Q9" s="132">
        <v>58.33</v>
      </c>
      <c r="R9" s="132">
        <v>22.53</v>
      </c>
      <c r="S9" s="137">
        <v>1.24</v>
      </c>
      <c r="T9" s="175"/>
      <c r="U9" s="174"/>
    </row>
    <row r="10" spans="1:21" s="19" customFormat="1" ht="33.75" customHeight="1" x14ac:dyDescent="0.3">
      <c r="A10" s="149"/>
      <c r="B10" s="190"/>
      <c r="C10" s="188">
        <v>101</v>
      </c>
      <c r="D10" s="825" t="s">
        <v>20</v>
      </c>
      <c r="E10" s="565" t="s">
        <v>82</v>
      </c>
      <c r="F10" s="489">
        <v>200</v>
      </c>
      <c r="G10" s="203"/>
      <c r="H10" s="20">
        <v>0.8</v>
      </c>
      <c r="I10" s="17">
        <v>0</v>
      </c>
      <c r="J10" s="21">
        <v>24.6</v>
      </c>
      <c r="K10" s="263">
        <v>101.2</v>
      </c>
      <c r="L10" s="331">
        <v>0</v>
      </c>
      <c r="M10" s="17">
        <v>140</v>
      </c>
      <c r="N10" s="17">
        <v>0</v>
      </c>
      <c r="O10" s="51">
        <v>0.76</v>
      </c>
      <c r="P10" s="20">
        <v>21.6</v>
      </c>
      <c r="Q10" s="17">
        <v>3.4</v>
      </c>
      <c r="R10" s="17">
        <v>3.4</v>
      </c>
      <c r="S10" s="51">
        <v>0.66</v>
      </c>
      <c r="T10" s="112"/>
      <c r="U10" s="112"/>
    </row>
    <row r="11" spans="1:21" s="19" customFormat="1" ht="26.4" customHeight="1" x14ac:dyDescent="0.3">
      <c r="A11" s="149"/>
      <c r="B11" s="191"/>
      <c r="C11" s="191">
        <v>119</v>
      </c>
      <c r="D11" s="825" t="s">
        <v>15</v>
      </c>
      <c r="E11" s="204" t="s">
        <v>66</v>
      </c>
      <c r="F11" s="141">
        <v>30</v>
      </c>
      <c r="G11" s="189"/>
      <c r="H11" s="22">
        <v>2.13</v>
      </c>
      <c r="I11" s="23">
        <v>0.21</v>
      </c>
      <c r="J11" s="24">
        <v>13.26</v>
      </c>
      <c r="K11" s="386">
        <v>72</v>
      </c>
      <c r="L11" s="388">
        <v>0.03</v>
      </c>
      <c r="M11" s="23">
        <v>0</v>
      </c>
      <c r="N11" s="23">
        <v>0</v>
      </c>
      <c r="O11" s="58">
        <v>0.05</v>
      </c>
      <c r="P11" s="22">
        <v>11.1</v>
      </c>
      <c r="Q11" s="23">
        <v>65.400000000000006</v>
      </c>
      <c r="R11" s="23">
        <v>19.5</v>
      </c>
      <c r="S11" s="58">
        <v>0.84</v>
      </c>
      <c r="T11" s="112"/>
      <c r="U11" s="112"/>
    </row>
    <row r="12" spans="1:21" s="42" customFormat="1" ht="26.4" customHeight="1" x14ac:dyDescent="0.3">
      <c r="A12" s="148"/>
      <c r="B12" s="163"/>
      <c r="C12" s="194"/>
      <c r="D12" s="895"/>
      <c r="E12" s="212" t="s">
        <v>24</v>
      </c>
      <c r="F12" s="601">
        <f>SUM(F6:F11)</f>
        <v>770</v>
      </c>
      <c r="G12" s="194"/>
      <c r="H12" s="135">
        <f>SUM(H6:H11)</f>
        <v>41.690000000000005</v>
      </c>
      <c r="I12" s="134">
        <f>SUM(I6:I11)</f>
        <v>25.16</v>
      </c>
      <c r="J12" s="260">
        <f>SUM(J6:J11)</f>
        <v>101.00000000000001</v>
      </c>
      <c r="K12" s="607">
        <f>SUM(K6:K11)</f>
        <v>805.62</v>
      </c>
      <c r="L12" s="283">
        <f>SUM(L6:L11)</f>
        <v>0.44999999999999996</v>
      </c>
      <c r="M12" s="134">
        <f>SUM(M6:M11)</f>
        <v>180.4</v>
      </c>
      <c r="N12" s="134">
        <f>SUM(N6:N11)</f>
        <v>6.9999999999999993E-2</v>
      </c>
      <c r="O12" s="136">
        <f>SUM(O6:O11)</f>
        <v>4.4599999999999991</v>
      </c>
      <c r="P12" s="135">
        <f>SUM(P6:P11)</f>
        <v>153.85</v>
      </c>
      <c r="Q12" s="134">
        <f>SUM(Q6:Q11)</f>
        <v>401.37</v>
      </c>
      <c r="R12" s="134">
        <f>SUM(R6:R11)</f>
        <v>106.52000000000001</v>
      </c>
      <c r="S12" s="136">
        <f>SUM(S6:S11)</f>
        <v>6.2</v>
      </c>
    </row>
    <row r="13" spans="1:21" s="42" customFormat="1" ht="26.4" customHeight="1" thickBot="1" x14ac:dyDescent="0.35">
      <c r="A13" s="201"/>
      <c r="B13" s="164"/>
      <c r="C13" s="195"/>
      <c r="D13" s="301"/>
      <c r="E13" s="213" t="s">
        <v>25</v>
      </c>
      <c r="F13" s="288"/>
      <c r="G13" s="192"/>
      <c r="H13" s="211"/>
      <c r="I13" s="63"/>
      <c r="J13" s="178"/>
      <c r="K13" s="269">
        <f>K12/23.5</f>
        <v>34.281702127659578</v>
      </c>
      <c r="L13" s="284"/>
      <c r="M13" s="63"/>
      <c r="N13" s="63"/>
      <c r="O13" s="156"/>
      <c r="P13" s="211"/>
      <c r="Q13" s="63"/>
      <c r="R13" s="63"/>
      <c r="S13" s="156"/>
    </row>
    <row r="14" spans="1:21" x14ac:dyDescent="0.3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1" ht="18" x14ac:dyDescent="0.3">
      <c r="D15" s="11"/>
      <c r="E15" s="29"/>
      <c r="F15" s="30"/>
      <c r="G15" s="11"/>
      <c r="H15" s="11"/>
      <c r="I15" s="11"/>
      <c r="J15" s="11"/>
    </row>
    <row r="17" spans="4:10" ht="18" x14ac:dyDescent="0.3">
      <c r="D17" s="11"/>
      <c r="E17" s="29"/>
      <c r="F17" s="30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1"/>
  <sheetViews>
    <sheetView tabSelected="1" zoomScale="60" zoomScaleNormal="60" workbookViewId="0">
      <selection activeCell="C12" sqref="C12:L19"/>
    </sheetView>
  </sheetViews>
  <sheetFormatPr defaultRowHeight="14.4" x14ac:dyDescent="0.3"/>
  <cols>
    <col min="1" max="1" width="18.44140625" customWidth="1"/>
    <col min="2" max="2" width="16.88671875" customWidth="1"/>
    <col min="3" max="3" width="15.6640625" style="5" customWidth="1"/>
    <col min="4" max="4" width="24.44140625" customWidth="1"/>
    <col min="5" max="5" width="64.441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B2" s="6" t="s">
        <v>1</v>
      </c>
      <c r="C2" s="7"/>
      <c r="D2" s="6" t="s">
        <v>3</v>
      </c>
      <c r="E2" s="6"/>
      <c r="F2" s="8" t="s">
        <v>2</v>
      </c>
      <c r="G2" s="159">
        <v>15</v>
      </c>
      <c r="H2" s="6"/>
      <c r="K2" s="8"/>
      <c r="L2" s="7"/>
      <c r="M2" s="1"/>
      <c r="N2" s="2"/>
    </row>
    <row r="3" spans="1:21" ht="15" thickBot="1" x14ac:dyDescent="0.35"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80" t="s">
        <v>180</v>
      </c>
      <c r="B4" s="196"/>
      <c r="C4" s="642" t="s">
        <v>45</v>
      </c>
      <c r="D4" s="180"/>
      <c r="E4" s="233"/>
      <c r="F4" s="642"/>
      <c r="G4" s="641"/>
      <c r="H4" s="355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21" s="19" customFormat="1" ht="28.5" customHeight="1" thickBot="1" x14ac:dyDescent="0.35">
      <c r="A5" s="727"/>
      <c r="B5" s="197" t="s">
        <v>179</v>
      </c>
      <c r="C5" s="146" t="s">
        <v>46</v>
      </c>
      <c r="D5" s="314" t="s">
        <v>47</v>
      </c>
      <c r="E5" s="139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99" t="s">
        <v>39</v>
      </c>
      <c r="Q5" s="100" t="s">
        <v>40</v>
      </c>
      <c r="R5" s="100" t="s">
        <v>41</v>
      </c>
      <c r="S5" s="102" t="s">
        <v>42</v>
      </c>
    </row>
    <row r="6" spans="1:21" s="19" customFormat="1" ht="26.4" customHeight="1" x14ac:dyDescent="0.3">
      <c r="A6" s="215" t="s">
        <v>7</v>
      </c>
      <c r="B6" s="200"/>
      <c r="C6" s="193">
        <v>172</v>
      </c>
      <c r="D6" s="605" t="s">
        <v>8</v>
      </c>
      <c r="E6" s="343" t="s">
        <v>172</v>
      </c>
      <c r="F6" s="638">
        <v>60</v>
      </c>
      <c r="G6" s="800"/>
      <c r="H6" s="375">
        <v>1.86</v>
      </c>
      <c r="I6" s="48">
        <v>0.12</v>
      </c>
      <c r="J6" s="49">
        <v>4.26</v>
      </c>
      <c r="K6" s="467">
        <v>24.6</v>
      </c>
      <c r="L6" s="375">
        <v>0.06</v>
      </c>
      <c r="M6" s="48">
        <v>6</v>
      </c>
      <c r="N6" s="48">
        <v>0.18</v>
      </c>
      <c r="O6" s="55">
        <v>0</v>
      </c>
      <c r="P6" s="375">
        <v>9.6</v>
      </c>
      <c r="Q6" s="48">
        <v>31.8</v>
      </c>
      <c r="R6" s="48">
        <v>12.6</v>
      </c>
      <c r="S6" s="49">
        <v>0.42</v>
      </c>
      <c r="T6" s="42"/>
      <c r="U6" s="42"/>
    </row>
    <row r="7" spans="1:21" s="19" customFormat="1" ht="26.4" customHeight="1" x14ac:dyDescent="0.3">
      <c r="A7" s="727"/>
      <c r="B7" s="147"/>
      <c r="C7" s="189">
        <v>35</v>
      </c>
      <c r="D7" s="183" t="s">
        <v>123</v>
      </c>
      <c r="E7" s="246" t="s">
        <v>120</v>
      </c>
      <c r="F7" s="256">
        <v>200</v>
      </c>
      <c r="G7" s="141"/>
      <c r="H7" s="332">
        <v>4.8</v>
      </c>
      <c r="I7" s="13">
        <v>7.6</v>
      </c>
      <c r="J7" s="56">
        <v>9</v>
      </c>
      <c r="K7" s="142">
        <v>123.6</v>
      </c>
      <c r="L7" s="332">
        <v>0.04</v>
      </c>
      <c r="M7" s="13">
        <v>1.92</v>
      </c>
      <c r="N7" s="13">
        <v>0</v>
      </c>
      <c r="O7" s="26">
        <v>0.42</v>
      </c>
      <c r="P7" s="332">
        <v>32.18</v>
      </c>
      <c r="Q7" s="13">
        <v>49.14</v>
      </c>
      <c r="R7" s="13">
        <v>14.76</v>
      </c>
      <c r="S7" s="56">
        <v>0.64</v>
      </c>
      <c r="T7" s="112"/>
      <c r="U7" s="112"/>
    </row>
    <row r="8" spans="1:21" s="42" customFormat="1" ht="35.25" customHeight="1" x14ac:dyDescent="0.3">
      <c r="A8" s="728"/>
      <c r="B8" s="148"/>
      <c r="C8" s="189">
        <v>229</v>
      </c>
      <c r="D8" s="285" t="s">
        <v>10</v>
      </c>
      <c r="E8" s="246" t="s">
        <v>157</v>
      </c>
      <c r="F8" s="309">
        <v>90</v>
      </c>
      <c r="G8" s="141"/>
      <c r="H8" s="388">
        <v>21.66</v>
      </c>
      <c r="I8" s="23">
        <v>11.7</v>
      </c>
      <c r="J8" s="58">
        <v>3.1</v>
      </c>
      <c r="K8" s="387">
        <v>202.32</v>
      </c>
      <c r="L8" s="388">
        <v>0.18</v>
      </c>
      <c r="M8" s="23">
        <v>0.45</v>
      </c>
      <c r="N8" s="23">
        <v>0.02</v>
      </c>
      <c r="O8" s="24">
        <v>2.52</v>
      </c>
      <c r="P8" s="388">
        <v>41.31</v>
      </c>
      <c r="Q8" s="23">
        <v>206.21</v>
      </c>
      <c r="R8" s="23">
        <v>31.19</v>
      </c>
      <c r="S8" s="58">
        <v>0.72</v>
      </c>
      <c r="T8" s="174"/>
      <c r="U8" s="174"/>
    </row>
    <row r="9" spans="1:21" s="42" customFormat="1" ht="26.4" customHeight="1" x14ac:dyDescent="0.3">
      <c r="A9" s="728"/>
      <c r="B9" s="706" t="s">
        <v>95</v>
      </c>
      <c r="C9" s="252">
        <v>51</v>
      </c>
      <c r="D9" s="222" t="s">
        <v>77</v>
      </c>
      <c r="E9" s="707" t="s">
        <v>176</v>
      </c>
      <c r="F9" s="252">
        <v>150</v>
      </c>
      <c r="G9" s="226"/>
      <c r="H9" s="708">
        <v>3.3</v>
      </c>
      <c r="I9" s="709">
        <v>3.9</v>
      </c>
      <c r="J9" s="710">
        <v>25.65</v>
      </c>
      <c r="K9" s="711">
        <v>151.35</v>
      </c>
      <c r="L9" s="708">
        <v>0.15</v>
      </c>
      <c r="M9" s="709">
        <v>21</v>
      </c>
      <c r="N9" s="709">
        <v>0</v>
      </c>
      <c r="O9" s="849">
        <v>1.1399999999999999</v>
      </c>
      <c r="P9" s="708">
        <v>14.01</v>
      </c>
      <c r="Q9" s="709">
        <v>78.63</v>
      </c>
      <c r="R9" s="709">
        <v>29.37</v>
      </c>
      <c r="S9" s="710">
        <v>1.32</v>
      </c>
      <c r="T9" s="175"/>
      <c r="U9" s="174"/>
    </row>
    <row r="10" spans="1:21" s="19" customFormat="1" ht="33.75" customHeight="1" x14ac:dyDescent="0.3">
      <c r="A10" s="727"/>
      <c r="B10" s="149"/>
      <c r="C10" s="189">
        <v>107</v>
      </c>
      <c r="D10" s="183" t="s">
        <v>20</v>
      </c>
      <c r="E10" s="246" t="s">
        <v>122</v>
      </c>
      <c r="F10" s="256">
        <v>200</v>
      </c>
      <c r="G10" s="287"/>
      <c r="H10" s="331">
        <v>0</v>
      </c>
      <c r="I10" s="17">
        <v>0</v>
      </c>
      <c r="J10" s="51">
        <v>19.600000000000001</v>
      </c>
      <c r="K10" s="353">
        <v>78</v>
      </c>
      <c r="L10" s="331">
        <v>0.02</v>
      </c>
      <c r="M10" s="17">
        <v>8</v>
      </c>
      <c r="N10" s="17">
        <v>0.3</v>
      </c>
      <c r="O10" s="21">
        <v>0</v>
      </c>
      <c r="P10" s="331">
        <v>0</v>
      </c>
      <c r="Q10" s="17">
        <v>0</v>
      </c>
      <c r="R10" s="17">
        <v>0</v>
      </c>
      <c r="S10" s="51">
        <v>0</v>
      </c>
      <c r="T10" s="112"/>
      <c r="U10" s="112"/>
    </row>
    <row r="11" spans="1:21" s="19" customFormat="1" ht="26.4" customHeight="1" x14ac:dyDescent="0.3">
      <c r="A11" s="727"/>
      <c r="B11" s="149"/>
      <c r="C11" s="191">
        <v>119</v>
      </c>
      <c r="D11" s="203" t="s">
        <v>15</v>
      </c>
      <c r="E11" s="247" t="s">
        <v>66</v>
      </c>
      <c r="F11" s="188">
        <v>45</v>
      </c>
      <c r="G11" s="372"/>
      <c r="H11" s="331">
        <v>3.19</v>
      </c>
      <c r="I11" s="17">
        <v>0.31</v>
      </c>
      <c r="J11" s="51">
        <v>19.89</v>
      </c>
      <c r="K11" s="353">
        <v>108</v>
      </c>
      <c r="L11" s="331">
        <v>0.05</v>
      </c>
      <c r="M11" s="17">
        <v>0</v>
      </c>
      <c r="N11" s="17">
        <v>0</v>
      </c>
      <c r="O11" s="21">
        <v>0.08</v>
      </c>
      <c r="P11" s="331">
        <v>16.649999999999999</v>
      </c>
      <c r="Q11" s="17">
        <v>98.1</v>
      </c>
      <c r="R11" s="17">
        <v>29.25</v>
      </c>
      <c r="S11" s="51">
        <v>1.26</v>
      </c>
      <c r="T11" s="112"/>
      <c r="U11" s="112"/>
    </row>
    <row r="12" spans="1:21" ht="18" x14ac:dyDescent="0.3">
      <c r="D12" s="11"/>
      <c r="E12" s="29"/>
      <c r="F12" s="30"/>
      <c r="G12" s="11"/>
      <c r="H12" s="11"/>
      <c r="I12" s="11"/>
      <c r="J12" s="11"/>
    </row>
    <row r="13" spans="1:21" ht="18" x14ac:dyDescent="0.3">
      <c r="D13" s="11"/>
      <c r="E13" s="29"/>
      <c r="F13" s="30"/>
      <c r="G13" s="11"/>
      <c r="H13" s="11"/>
      <c r="I13" s="11"/>
      <c r="J13" s="11"/>
    </row>
    <row r="14" spans="1:21" ht="18" x14ac:dyDescent="0.3">
      <c r="D14" s="11"/>
      <c r="E14" s="29"/>
      <c r="F14" s="30"/>
      <c r="G14" s="11"/>
      <c r="H14" s="11"/>
      <c r="I14" s="11"/>
      <c r="J14" s="11"/>
    </row>
    <row r="15" spans="1:21" x14ac:dyDescent="0.3">
      <c r="D15" s="11"/>
      <c r="E15" s="11"/>
      <c r="F15" s="11"/>
      <c r="G15" s="11"/>
      <c r="H15" s="11"/>
      <c r="I15" s="11"/>
      <c r="J15" s="11"/>
    </row>
    <row r="16" spans="1:21" x14ac:dyDescent="0.3">
      <c r="D16" s="11"/>
      <c r="E16" s="11"/>
      <c r="F16" s="11"/>
      <c r="G16" s="11"/>
      <c r="H16" s="11"/>
      <c r="I16" s="11"/>
      <c r="J16" s="11"/>
    </row>
    <row r="17" spans="4:10" x14ac:dyDescent="0.3">
      <c r="D17" s="11"/>
      <c r="E17" s="11"/>
      <c r="F17" s="1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zoomScale="60" zoomScaleNormal="60" workbookViewId="0">
      <selection activeCell="H27" sqref="H27:S2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4.44140625" style="5" customWidth="1"/>
    <col min="5" max="5" width="65.66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16"/>
      <c r="D2" s="316" t="s">
        <v>3</v>
      </c>
      <c r="E2" s="6"/>
      <c r="F2" s="8" t="s">
        <v>2</v>
      </c>
      <c r="G2" s="159">
        <v>16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17"/>
      <c r="D3" s="31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76" t="s">
        <v>45</v>
      </c>
      <c r="D4" s="315"/>
      <c r="E4" s="233"/>
      <c r="F4" s="145"/>
      <c r="G4" s="842"/>
      <c r="H4" s="367" t="s">
        <v>26</v>
      </c>
      <c r="I4" s="368"/>
      <c r="J4" s="369"/>
      <c r="K4" s="464" t="s">
        <v>27</v>
      </c>
      <c r="L4" s="918" t="s">
        <v>28</v>
      </c>
      <c r="M4" s="919"/>
      <c r="N4" s="919"/>
      <c r="O4" s="936"/>
      <c r="P4" s="918" t="s">
        <v>29</v>
      </c>
      <c r="Q4" s="921"/>
      <c r="R4" s="921"/>
      <c r="S4" s="922"/>
    </row>
    <row r="5" spans="1:21" s="19" customFormat="1" ht="28.5" customHeight="1" thickBot="1" x14ac:dyDescent="0.35">
      <c r="A5" s="197" t="s">
        <v>0</v>
      </c>
      <c r="B5" s="146"/>
      <c r="C5" s="177" t="s">
        <v>46</v>
      </c>
      <c r="D5" s="314" t="s">
        <v>47</v>
      </c>
      <c r="E5" s="139" t="s">
        <v>44</v>
      </c>
      <c r="F5" s="146" t="s">
        <v>30</v>
      </c>
      <c r="G5" s="139" t="s">
        <v>43</v>
      </c>
      <c r="H5" s="370" t="s">
        <v>31</v>
      </c>
      <c r="I5" s="14" t="s">
        <v>32</v>
      </c>
      <c r="J5" s="105" t="s">
        <v>33</v>
      </c>
      <c r="K5" s="465" t="s">
        <v>34</v>
      </c>
      <c r="L5" s="370" t="s">
        <v>35</v>
      </c>
      <c r="M5" s="14" t="s">
        <v>36</v>
      </c>
      <c r="N5" s="14" t="s">
        <v>37</v>
      </c>
      <c r="O5" s="840" t="s">
        <v>38</v>
      </c>
      <c r="P5" s="370" t="s">
        <v>39</v>
      </c>
      <c r="Q5" s="14" t="s">
        <v>40</v>
      </c>
      <c r="R5" s="14" t="s">
        <v>41</v>
      </c>
      <c r="S5" s="105" t="s">
        <v>42</v>
      </c>
    </row>
    <row r="6" spans="1:21" s="19" customFormat="1" ht="26.4" customHeight="1" x14ac:dyDescent="0.3">
      <c r="A6" s="147" t="s">
        <v>6</v>
      </c>
      <c r="B6" s="193"/>
      <c r="C6" s="173">
        <v>1</v>
      </c>
      <c r="D6" s="188" t="s">
        <v>23</v>
      </c>
      <c r="E6" s="239" t="s">
        <v>13</v>
      </c>
      <c r="F6" s="302">
        <v>15</v>
      </c>
      <c r="G6" s="897"/>
      <c r="H6" s="331">
        <v>3.66</v>
      </c>
      <c r="I6" s="17">
        <v>3.54</v>
      </c>
      <c r="J6" s="51">
        <v>0</v>
      </c>
      <c r="K6" s="354">
        <v>46.5</v>
      </c>
      <c r="L6" s="331">
        <v>0</v>
      </c>
      <c r="M6" s="17">
        <v>0.24</v>
      </c>
      <c r="N6" s="17">
        <v>0</v>
      </c>
      <c r="O6" s="21">
        <v>0</v>
      </c>
      <c r="P6" s="331">
        <v>150</v>
      </c>
      <c r="Q6" s="17">
        <v>81.599999999999994</v>
      </c>
      <c r="R6" s="17">
        <v>7.05</v>
      </c>
      <c r="S6" s="51">
        <v>0.09</v>
      </c>
    </row>
    <row r="7" spans="1:21" s="42" customFormat="1" ht="39.75" customHeight="1" x14ac:dyDescent="0.3">
      <c r="A7" s="198"/>
      <c r="B7" s="218" t="s">
        <v>93</v>
      </c>
      <c r="C7" s="251">
        <v>222</v>
      </c>
      <c r="D7" s="235" t="s">
        <v>10</v>
      </c>
      <c r="E7" s="566" t="s">
        <v>141</v>
      </c>
      <c r="F7" s="513">
        <v>90</v>
      </c>
      <c r="G7" s="747"/>
      <c r="H7" s="456">
        <v>13.8</v>
      </c>
      <c r="I7" s="81">
        <v>14.43</v>
      </c>
      <c r="J7" s="82">
        <v>8.0399999999999991</v>
      </c>
      <c r="K7" s="748">
        <v>218.79</v>
      </c>
      <c r="L7" s="456">
        <v>0</v>
      </c>
      <c r="M7" s="81">
        <v>10.53</v>
      </c>
      <c r="N7" s="81">
        <v>0.03</v>
      </c>
      <c r="O7" s="152">
        <v>0.85</v>
      </c>
      <c r="P7" s="456">
        <v>78.430000000000007</v>
      </c>
      <c r="Q7" s="81">
        <v>143.71</v>
      </c>
      <c r="R7" s="81">
        <v>20.39</v>
      </c>
      <c r="S7" s="82">
        <v>1.0900000000000001</v>
      </c>
    </row>
    <row r="8" spans="1:21" s="42" customFormat="1" ht="26.4" customHeight="1" x14ac:dyDescent="0.3">
      <c r="A8" s="198"/>
      <c r="B8" s="220" t="s">
        <v>95</v>
      </c>
      <c r="C8" s="259">
        <v>177</v>
      </c>
      <c r="D8" s="222" t="s">
        <v>10</v>
      </c>
      <c r="E8" s="236" t="s">
        <v>126</v>
      </c>
      <c r="F8" s="252">
        <v>90</v>
      </c>
      <c r="G8" s="896"/>
      <c r="H8" s="522">
        <v>19.71</v>
      </c>
      <c r="I8" s="69">
        <v>3.42</v>
      </c>
      <c r="J8" s="109">
        <v>1.26</v>
      </c>
      <c r="K8" s="520">
        <v>114.3</v>
      </c>
      <c r="L8" s="522">
        <v>0.06</v>
      </c>
      <c r="M8" s="69">
        <v>3.98</v>
      </c>
      <c r="N8" s="69">
        <v>0.01</v>
      </c>
      <c r="O8" s="70">
        <v>0.83</v>
      </c>
      <c r="P8" s="522">
        <v>21.32</v>
      </c>
      <c r="Q8" s="69">
        <v>76.22</v>
      </c>
      <c r="R8" s="69">
        <v>22.3</v>
      </c>
      <c r="S8" s="109">
        <v>0.96</v>
      </c>
    </row>
    <row r="9" spans="1:21" s="42" customFormat="1" ht="26.4" customHeight="1" x14ac:dyDescent="0.3">
      <c r="A9" s="198"/>
      <c r="B9" s="219"/>
      <c r="C9" s="172">
        <v>64</v>
      </c>
      <c r="D9" s="184" t="s">
        <v>57</v>
      </c>
      <c r="E9" s="329" t="s">
        <v>88</v>
      </c>
      <c r="F9" s="253">
        <v>150</v>
      </c>
      <c r="G9" s="228"/>
      <c r="H9" s="332">
        <v>6.45</v>
      </c>
      <c r="I9" s="13">
        <v>4.05</v>
      </c>
      <c r="J9" s="56">
        <v>40.200000000000003</v>
      </c>
      <c r="K9" s="142">
        <v>223.65</v>
      </c>
      <c r="L9" s="332">
        <v>0.08</v>
      </c>
      <c r="M9" s="13">
        <v>0</v>
      </c>
      <c r="N9" s="13">
        <v>0</v>
      </c>
      <c r="O9" s="26">
        <v>2.0699999999999998</v>
      </c>
      <c r="P9" s="332">
        <v>13.05</v>
      </c>
      <c r="Q9" s="13">
        <v>58.34</v>
      </c>
      <c r="R9" s="13">
        <v>22.53</v>
      </c>
      <c r="S9" s="56">
        <v>1.25</v>
      </c>
    </row>
    <row r="10" spans="1:21" s="42" customFormat="1" ht="39.75" customHeight="1" x14ac:dyDescent="0.3">
      <c r="A10" s="198"/>
      <c r="B10" s="219"/>
      <c r="C10" s="179">
        <v>216</v>
      </c>
      <c r="D10" s="182" t="s">
        <v>20</v>
      </c>
      <c r="E10" s="337" t="s">
        <v>155</v>
      </c>
      <c r="F10" s="250">
        <v>200</v>
      </c>
      <c r="G10" s="239"/>
      <c r="H10" s="331">
        <v>0.26</v>
      </c>
      <c r="I10" s="17">
        <v>0</v>
      </c>
      <c r="J10" s="51">
        <v>15.76</v>
      </c>
      <c r="K10" s="354">
        <v>62</v>
      </c>
      <c r="L10" s="388">
        <v>0</v>
      </c>
      <c r="M10" s="23">
        <v>4.4000000000000004</v>
      </c>
      <c r="N10" s="23">
        <v>0</v>
      </c>
      <c r="O10" s="24">
        <v>0.32</v>
      </c>
      <c r="P10" s="388">
        <v>0.4</v>
      </c>
      <c r="Q10" s="23">
        <v>0</v>
      </c>
      <c r="R10" s="23">
        <v>0</v>
      </c>
      <c r="S10" s="58">
        <v>0.04</v>
      </c>
    </row>
    <row r="11" spans="1:21" s="42" customFormat="1" ht="26.4" customHeight="1" x14ac:dyDescent="0.3">
      <c r="A11" s="198"/>
      <c r="B11" s="207"/>
      <c r="C11" s="26">
        <v>119</v>
      </c>
      <c r="D11" s="182" t="s">
        <v>15</v>
      </c>
      <c r="E11" s="239" t="s">
        <v>66</v>
      </c>
      <c r="F11" s="188">
        <v>30</v>
      </c>
      <c r="G11" s="799"/>
      <c r="H11" s="331">
        <v>2.13</v>
      </c>
      <c r="I11" s="17">
        <v>0.21</v>
      </c>
      <c r="J11" s="51">
        <v>13.26</v>
      </c>
      <c r="K11" s="354">
        <v>72</v>
      </c>
      <c r="L11" s="331">
        <v>0.03</v>
      </c>
      <c r="M11" s="17">
        <v>0</v>
      </c>
      <c r="N11" s="17">
        <v>0</v>
      </c>
      <c r="O11" s="21">
        <v>0.05</v>
      </c>
      <c r="P11" s="331">
        <v>11.1</v>
      </c>
      <c r="Q11" s="17">
        <v>65.400000000000006</v>
      </c>
      <c r="R11" s="17">
        <v>19.5</v>
      </c>
      <c r="S11" s="51">
        <v>0.84</v>
      </c>
    </row>
    <row r="12" spans="1:21" s="42" customFormat="1" ht="30" customHeight="1" x14ac:dyDescent="0.3">
      <c r="A12" s="198"/>
      <c r="B12" s="189"/>
      <c r="C12" s="173">
        <v>120</v>
      </c>
      <c r="D12" s="182" t="s">
        <v>16</v>
      </c>
      <c r="E12" s="239" t="s">
        <v>22</v>
      </c>
      <c r="F12" s="188">
        <v>20</v>
      </c>
      <c r="G12" s="799"/>
      <c r="H12" s="331">
        <v>1.1399999999999999</v>
      </c>
      <c r="I12" s="17">
        <v>0.22</v>
      </c>
      <c r="J12" s="51">
        <v>7.44</v>
      </c>
      <c r="K12" s="354">
        <v>36.26</v>
      </c>
      <c r="L12" s="331">
        <v>0.02</v>
      </c>
      <c r="M12" s="17">
        <v>0.08</v>
      </c>
      <c r="N12" s="17">
        <v>0</v>
      </c>
      <c r="O12" s="21">
        <v>0.06</v>
      </c>
      <c r="P12" s="331">
        <v>6.8</v>
      </c>
      <c r="Q12" s="17">
        <v>24</v>
      </c>
      <c r="R12" s="17">
        <v>8.1999999999999993</v>
      </c>
      <c r="S12" s="51">
        <v>0.46</v>
      </c>
    </row>
    <row r="13" spans="1:21" s="42" customFormat="1" ht="30" customHeight="1" x14ac:dyDescent="0.3">
      <c r="A13" s="198"/>
      <c r="B13" s="218" t="s">
        <v>93</v>
      </c>
      <c r="C13" s="225"/>
      <c r="D13" s="217"/>
      <c r="E13" s="240" t="s">
        <v>24</v>
      </c>
      <c r="F13" s="422">
        <f>F6+F7+F9+F10+F11+F12</f>
        <v>505</v>
      </c>
      <c r="G13" s="258"/>
      <c r="H13" s="279">
        <f t="shared" ref="H13:S13" si="0">H6+H7+H9+H10+H11+H12</f>
        <v>27.44</v>
      </c>
      <c r="I13" s="25">
        <f t="shared" si="0"/>
        <v>22.45</v>
      </c>
      <c r="J13" s="83">
        <f t="shared" si="0"/>
        <v>84.7</v>
      </c>
      <c r="K13" s="453">
        <f t="shared" si="0"/>
        <v>659.19999999999993</v>
      </c>
      <c r="L13" s="279">
        <f t="shared" si="0"/>
        <v>0.13</v>
      </c>
      <c r="M13" s="25">
        <f t="shared" si="0"/>
        <v>15.25</v>
      </c>
      <c r="N13" s="25">
        <f t="shared" si="0"/>
        <v>0.03</v>
      </c>
      <c r="O13" s="151">
        <f t="shared" si="0"/>
        <v>3.3499999999999996</v>
      </c>
      <c r="P13" s="279">
        <f t="shared" si="0"/>
        <v>259.78000000000003</v>
      </c>
      <c r="Q13" s="25">
        <f t="shared" si="0"/>
        <v>373.04999999999995</v>
      </c>
      <c r="R13" s="25">
        <f t="shared" si="0"/>
        <v>77.67</v>
      </c>
      <c r="S13" s="83">
        <f t="shared" si="0"/>
        <v>3.77</v>
      </c>
    </row>
    <row r="14" spans="1:21" s="42" customFormat="1" ht="30" customHeight="1" x14ac:dyDescent="0.3">
      <c r="A14" s="198"/>
      <c r="B14" s="220" t="s">
        <v>95</v>
      </c>
      <c r="C14" s="226"/>
      <c r="D14" s="222"/>
      <c r="E14" s="241" t="s">
        <v>24</v>
      </c>
      <c r="F14" s="420">
        <f>F6+F8+F9+F10+F11+F12</f>
        <v>505</v>
      </c>
      <c r="G14" s="259"/>
      <c r="H14" s="457">
        <f t="shared" ref="H14:S14" si="1">H6+H8+H9+H10+H11+H12</f>
        <v>33.35</v>
      </c>
      <c r="I14" s="68">
        <f t="shared" si="1"/>
        <v>11.440000000000001</v>
      </c>
      <c r="J14" s="110">
        <f t="shared" si="1"/>
        <v>77.92</v>
      </c>
      <c r="K14" s="693">
        <f t="shared" si="1"/>
        <v>554.71</v>
      </c>
      <c r="L14" s="457">
        <f t="shared" si="1"/>
        <v>0.19</v>
      </c>
      <c r="M14" s="68">
        <f t="shared" si="1"/>
        <v>8.7000000000000011</v>
      </c>
      <c r="N14" s="68">
        <f t="shared" si="1"/>
        <v>0.01</v>
      </c>
      <c r="O14" s="691">
        <f t="shared" si="1"/>
        <v>3.3299999999999996</v>
      </c>
      <c r="P14" s="457">
        <f t="shared" si="1"/>
        <v>202.67000000000002</v>
      </c>
      <c r="Q14" s="68">
        <f t="shared" si="1"/>
        <v>305.56</v>
      </c>
      <c r="R14" s="68">
        <f t="shared" si="1"/>
        <v>79.58</v>
      </c>
      <c r="S14" s="110">
        <f t="shared" si="1"/>
        <v>3.6399999999999997</v>
      </c>
    </row>
    <row r="15" spans="1:21" s="42" customFormat="1" ht="26.4" customHeight="1" x14ac:dyDescent="0.3">
      <c r="A15" s="198"/>
      <c r="B15" s="218" t="s">
        <v>93</v>
      </c>
      <c r="C15" s="322"/>
      <c r="D15" s="217"/>
      <c r="E15" s="240" t="s">
        <v>25</v>
      </c>
      <c r="F15" s="251"/>
      <c r="G15" s="898"/>
      <c r="H15" s="456"/>
      <c r="I15" s="81"/>
      <c r="J15" s="82"/>
      <c r="K15" s="587">
        <f>K13/23.5</f>
        <v>28.051063829787232</v>
      </c>
      <c r="L15" s="456"/>
      <c r="M15" s="81"/>
      <c r="N15" s="81"/>
      <c r="O15" s="152"/>
      <c r="P15" s="456"/>
      <c r="Q15" s="81"/>
      <c r="R15" s="81"/>
      <c r="S15" s="82"/>
      <c r="T15" s="43"/>
      <c r="U15" s="44"/>
    </row>
    <row r="16" spans="1:21" s="42" customFormat="1" ht="26.4" customHeight="1" thickBot="1" x14ac:dyDescent="0.35">
      <c r="A16" s="198"/>
      <c r="B16" s="220" t="s">
        <v>95</v>
      </c>
      <c r="C16" s="273"/>
      <c r="D16" s="232"/>
      <c r="E16" s="243" t="s">
        <v>25</v>
      </c>
      <c r="F16" s="255"/>
      <c r="G16" s="899"/>
      <c r="H16" s="458"/>
      <c r="I16" s="223"/>
      <c r="J16" s="224"/>
      <c r="K16" s="622">
        <f>K14/23.5</f>
        <v>23.604680851063833</v>
      </c>
      <c r="L16" s="635"/>
      <c r="M16" s="597"/>
      <c r="N16" s="597"/>
      <c r="O16" s="636"/>
      <c r="P16" s="635"/>
      <c r="Q16" s="597"/>
      <c r="R16" s="597"/>
      <c r="S16" s="598"/>
    </row>
    <row r="17" spans="1:21" s="19" customFormat="1" ht="26.4" customHeight="1" x14ac:dyDescent="0.3">
      <c r="A17" s="200" t="s">
        <v>7</v>
      </c>
      <c r="B17" s="313"/>
      <c r="C17" s="193">
        <v>25</v>
      </c>
      <c r="D17" s="821" t="s">
        <v>23</v>
      </c>
      <c r="E17" s="532" t="s">
        <v>58</v>
      </c>
      <c r="F17" s="534">
        <v>150</v>
      </c>
      <c r="G17" s="638"/>
      <c r="H17" s="357">
        <v>0.6</v>
      </c>
      <c r="I17" s="46">
        <v>0.45</v>
      </c>
      <c r="J17" s="303">
        <v>12.3</v>
      </c>
      <c r="K17" s="467">
        <v>54.9</v>
      </c>
      <c r="L17" s="375">
        <v>0.03</v>
      </c>
      <c r="M17" s="48">
        <v>7.5</v>
      </c>
      <c r="N17" s="48">
        <v>0.01</v>
      </c>
      <c r="O17" s="55">
        <v>0</v>
      </c>
      <c r="P17" s="375">
        <v>28.5</v>
      </c>
      <c r="Q17" s="48">
        <v>24</v>
      </c>
      <c r="R17" s="48">
        <v>18</v>
      </c>
      <c r="S17" s="49">
        <v>3.45</v>
      </c>
      <c r="T17" s="42"/>
      <c r="U17" s="42"/>
    </row>
    <row r="18" spans="1:21" s="19" customFormat="1" ht="26.4" customHeight="1" x14ac:dyDescent="0.3">
      <c r="A18" s="198"/>
      <c r="B18" s="218" t="s">
        <v>93</v>
      </c>
      <c r="C18" s="225">
        <v>228</v>
      </c>
      <c r="D18" s="217" t="s">
        <v>123</v>
      </c>
      <c r="E18" s="715" t="s">
        <v>152</v>
      </c>
      <c r="F18" s="716" t="s">
        <v>153</v>
      </c>
      <c r="G18" s="258"/>
      <c r="H18" s="680">
        <v>4.99</v>
      </c>
      <c r="I18" s="681">
        <v>10.45</v>
      </c>
      <c r="J18" s="682">
        <v>19.23</v>
      </c>
      <c r="K18" s="683">
        <v>192.17</v>
      </c>
      <c r="L18" s="680">
        <v>0.08</v>
      </c>
      <c r="M18" s="681">
        <v>4.28</v>
      </c>
      <c r="N18" s="681">
        <v>0.18</v>
      </c>
      <c r="O18" s="717">
        <v>2.2599999999999998</v>
      </c>
      <c r="P18" s="680">
        <v>55.2</v>
      </c>
      <c r="Q18" s="681">
        <v>91.66</v>
      </c>
      <c r="R18" s="681">
        <v>24.08</v>
      </c>
      <c r="S18" s="682">
        <v>1.0900000000000001</v>
      </c>
      <c r="T18" s="174"/>
      <c r="U18" s="174"/>
    </row>
    <row r="19" spans="1:21" s="19" customFormat="1" ht="26.4" customHeight="1" x14ac:dyDescent="0.3">
      <c r="A19" s="198"/>
      <c r="B19" s="220" t="s">
        <v>95</v>
      </c>
      <c r="C19" s="226" t="s">
        <v>178</v>
      </c>
      <c r="D19" s="222" t="s">
        <v>9</v>
      </c>
      <c r="E19" s="720" t="s">
        <v>177</v>
      </c>
      <c r="F19" s="721" t="s">
        <v>153</v>
      </c>
      <c r="G19" s="259"/>
      <c r="H19" s="522">
        <v>3.8</v>
      </c>
      <c r="I19" s="69">
        <v>3.73</v>
      </c>
      <c r="J19" s="109">
        <v>15.43</v>
      </c>
      <c r="K19" s="520">
        <v>110.37</v>
      </c>
      <c r="L19" s="522">
        <v>0.08</v>
      </c>
      <c r="M19" s="69">
        <v>4.13</v>
      </c>
      <c r="N19" s="69">
        <v>0.18</v>
      </c>
      <c r="O19" s="70">
        <v>24.15</v>
      </c>
      <c r="P19" s="522">
        <v>113.84</v>
      </c>
      <c r="Q19" s="69">
        <v>113.84</v>
      </c>
      <c r="R19" s="69">
        <v>47.85</v>
      </c>
      <c r="S19" s="109">
        <v>1.89</v>
      </c>
      <c r="T19" s="174"/>
      <c r="U19" s="174"/>
    </row>
    <row r="20" spans="1:21" s="42" customFormat="1" ht="35.25" customHeight="1" x14ac:dyDescent="0.3">
      <c r="A20" s="148"/>
      <c r="B20" s="218" t="s">
        <v>93</v>
      </c>
      <c r="C20" s="225">
        <v>216</v>
      </c>
      <c r="D20" s="217" t="s">
        <v>10</v>
      </c>
      <c r="E20" s="715" t="s">
        <v>125</v>
      </c>
      <c r="F20" s="716">
        <v>90</v>
      </c>
      <c r="G20" s="258"/>
      <c r="H20" s="456">
        <v>15.03</v>
      </c>
      <c r="I20" s="81">
        <v>17.2</v>
      </c>
      <c r="J20" s="82">
        <v>7.59</v>
      </c>
      <c r="K20" s="748">
        <v>245.79</v>
      </c>
      <c r="L20" s="456">
        <v>0.19</v>
      </c>
      <c r="M20" s="81">
        <v>1.1100000000000001</v>
      </c>
      <c r="N20" s="81">
        <v>11.06</v>
      </c>
      <c r="O20" s="152">
        <v>0.3</v>
      </c>
      <c r="P20" s="456">
        <v>24.12</v>
      </c>
      <c r="Q20" s="81">
        <v>138.6</v>
      </c>
      <c r="R20" s="81">
        <v>20.7</v>
      </c>
      <c r="S20" s="82">
        <v>1.35</v>
      </c>
      <c r="T20" s="174"/>
      <c r="U20" s="174"/>
    </row>
    <row r="21" spans="1:21" s="42" customFormat="1" ht="35.25" customHeight="1" x14ac:dyDescent="0.3">
      <c r="A21" s="148"/>
      <c r="B21" s="220" t="s">
        <v>95</v>
      </c>
      <c r="C21" s="226">
        <v>89</v>
      </c>
      <c r="D21" s="222" t="s">
        <v>10</v>
      </c>
      <c r="E21" s="720" t="s">
        <v>117</v>
      </c>
      <c r="F21" s="721">
        <v>90</v>
      </c>
      <c r="G21" s="259"/>
      <c r="H21" s="333">
        <v>14.88</v>
      </c>
      <c r="I21" s="84">
        <v>13.95</v>
      </c>
      <c r="J21" s="150">
        <v>3.3</v>
      </c>
      <c r="K21" s="621">
        <v>198.45</v>
      </c>
      <c r="L21" s="333">
        <v>0.04</v>
      </c>
      <c r="M21" s="84">
        <v>0.94</v>
      </c>
      <c r="N21" s="84">
        <v>0</v>
      </c>
      <c r="O21" s="662">
        <v>0.84</v>
      </c>
      <c r="P21" s="333">
        <v>12.6</v>
      </c>
      <c r="Q21" s="84">
        <v>146.01</v>
      </c>
      <c r="R21" s="84">
        <v>19.89</v>
      </c>
      <c r="S21" s="150">
        <v>2.1</v>
      </c>
      <c r="T21" s="174"/>
      <c r="U21" s="174"/>
    </row>
    <row r="22" spans="1:21" s="42" customFormat="1" ht="26.4" customHeight="1" x14ac:dyDescent="0.3">
      <c r="A22" s="148"/>
      <c r="B22" s="189"/>
      <c r="C22" s="141">
        <v>53</v>
      </c>
      <c r="D22" s="183" t="s">
        <v>77</v>
      </c>
      <c r="E22" s="292" t="s">
        <v>124</v>
      </c>
      <c r="F22" s="189">
        <v>150</v>
      </c>
      <c r="G22" s="229"/>
      <c r="H22" s="388">
        <v>3.3</v>
      </c>
      <c r="I22" s="23">
        <v>4.95</v>
      </c>
      <c r="J22" s="58">
        <v>32.25</v>
      </c>
      <c r="K22" s="387">
        <v>186.45</v>
      </c>
      <c r="L22" s="388">
        <v>0.03</v>
      </c>
      <c r="M22" s="23">
        <v>0</v>
      </c>
      <c r="N22" s="23">
        <v>0</v>
      </c>
      <c r="O22" s="24">
        <v>1.72</v>
      </c>
      <c r="P22" s="388">
        <v>4.95</v>
      </c>
      <c r="Q22" s="23">
        <v>79.83</v>
      </c>
      <c r="R22" s="23">
        <v>26.52</v>
      </c>
      <c r="S22" s="58">
        <v>0.52</v>
      </c>
      <c r="T22" s="175"/>
      <c r="U22" s="174"/>
    </row>
    <row r="23" spans="1:21" s="19" customFormat="1" ht="33.75" customHeight="1" x14ac:dyDescent="0.3">
      <c r="A23" s="148"/>
      <c r="B23" s="163"/>
      <c r="C23" s="189">
        <v>103</v>
      </c>
      <c r="D23" s="286" t="s">
        <v>20</v>
      </c>
      <c r="E23" s="568" t="s">
        <v>74</v>
      </c>
      <c r="F23" s="256">
        <v>200</v>
      </c>
      <c r="G23" s="738"/>
      <c r="H23" s="331">
        <v>0.2</v>
      </c>
      <c r="I23" s="17">
        <v>0</v>
      </c>
      <c r="J23" s="51">
        <v>15.02</v>
      </c>
      <c r="K23" s="353">
        <v>61.6</v>
      </c>
      <c r="L23" s="331">
        <v>0</v>
      </c>
      <c r="M23" s="17">
        <v>2</v>
      </c>
      <c r="N23" s="17">
        <v>0</v>
      </c>
      <c r="O23" s="21">
        <v>0.1</v>
      </c>
      <c r="P23" s="331">
        <v>6.74</v>
      </c>
      <c r="Q23" s="17">
        <v>5.74</v>
      </c>
      <c r="R23" s="17">
        <v>2.96</v>
      </c>
      <c r="S23" s="51">
        <v>0.2</v>
      </c>
      <c r="T23" s="112"/>
      <c r="U23" s="112"/>
    </row>
    <row r="24" spans="1:21" s="19" customFormat="1" ht="26.4" customHeight="1" x14ac:dyDescent="0.3">
      <c r="A24" s="148"/>
      <c r="B24" s="163"/>
      <c r="C24" s="591">
        <v>119</v>
      </c>
      <c r="D24" s="183" t="s">
        <v>66</v>
      </c>
      <c r="E24" s="292" t="s">
        <v>66</v>
      </c>
      <c r="F24" s="189">
        <v>30</v>
      </c>
      <c r="G24" s="229"/>
      <c r="H24" s="388">
        <v>2.13</v>
      </c>
      <c r="I24" s="23">
        <v>0.21</v>
      </c>
      <c r="J24" s="58">
        <v>13.26</v>
      </c>
      <c r="K24" s="733">
        <v>72</v>
      </c>
      <c r="L24" s="388">
        <v>0.03</v>
      </c>
      <c r="M24" s="23">
        <v>0</v>
      </c>
      <c r="N24" s="23">
        <v>0</v>
      </c>
      <c r="O24" s="24">
        <v>0.05</v>
      </c>
      <c r="P24" s="388">
        <v>11.1</v>
      </c>
      <c r="Q24" s="23">
        <v>65.400000000000006</v>
      </c>
      <c r="R24" s="23">
        <v>19.5</v>
      </c>
      <c r="S24" s="58">
        <v>0.84</v>
      </c>
      <c r="T24" s="112"/>
      <c r="U24" s="112"/>
    </row>
    <row r="25" spans="1:21" s="19" customFormat="1" ht="26.4" customHeight="1" x14ac:dyDescent="0.3">
      <c r="A25" s="148"/>
      <c r="B25" s="189"/>
      <c r="C25" s="591">
        <v>120</v>
      </c>
      <c r="D25" s="183" t="s">
        <v>55</v>
      </c>
      <c r="E25" s="292" t="s">
        <v>55</v>
      </c>
      <c r="F25" s="189">
        <v>20</v>
      </c>
      <c r="G25" s="229"/>
      <c r="H25" s="388">
        <v>1.1399999999999999</v>
      </c>
      <c r="I25" s="23">
        <v>0.22</v>
      </c>
      <c r="J25" s="58">
        <v>7.44</v>
      </c>
      <c r="K25" s="733">
        <v>36.26</v>
      </c>
      <c r="L25" s="388">
        <v>0.02</v>
      </c>
      <c r="M25" s="23">
        <v>0.08</v>
      </c>
      <c r="N25" s="23">
        <v>0</v>
      </c>
      <c r="O25" s="24">
        <v>0.06</v>
      </c>
      <c r="P25" s="388">
        <v>6.8</v>
      </c>
      <c r="Q25" s="23">
        <v>24</v>
      </c>
      <c r="R25" s="23">
        <v>8.1999999999999993</v>
      </c>
      <c r="S25" s="58">
        <v>0.46</v>
      </c>
      <c r="T25" s="112"/>
      <c r="U25" s="112"/>
    </row>
    <row r="26" spans="1:21" s="19" customFormat="1" ht="26.4" customHeight="1" x14ac:dyDescent="0.3">
      <c r="A26" s="148"/>
      <c r="B26" s="251" t="s">
        <v>93</v>
      </c>
      <c r="C26" s="718"/>
      <c r="D26" s="321"/>
      <c r="E26" s="705" t="s">
        <v>24</v>
      </c>
      <c r="F26" s="321">
        <f>F17+F20+F22+F23+F24+F25+210</f>
        <v>850</v>
      </c>
      <c r="G26" s="724"/>
      <c r="H26" s="279">
        <f>H17+H18+H20+H22+H23+H24+H25</f>
        <v>27.389999999999997</v>
      </c>
      <c r="I26" s="279">
        <f t="shared" ref="I26:S26" si="2">I17+I18+I20+I22+I23+I24+I25</f>
        <v>33.479999999999997</v>
      </c>
      <c r="J26" s="279">
        <f t="shared" si="2"/>
        <v>107.09</v>
      </c>
      <c r="K26" s="279">
        <f t="shared" si="2"/>
        <v>849.17</v>
      </c>
      <c r="L26" s="279">
        <f t="shared" si="2"/>
        <v>0.38</v>
      </c>
      <c r="M26" s="279">
        <f t="shared" si="2"/>
        <v>14.97</v>
      </c>
      <c r="N26" s="279">
        <f t="shared" si="2"/>
        <v>11.25</v>
      </c>
      <c r="O26" s="279">
        <f t="shared" si="2"/>
        <v>4.4899999999999984</v>
      </c>
      <c r="P26" s="279">
        <f t="shared" si="2"/>
        <v>137.41000000000003</v>
      </c>
      <c r="Q26" s="279">
        <f t="shared" si="2"/>
        <v>429.23</v>
      </c>
      <c r="R26" s="279">
        <f t="shared" si="2"/>
        <v>119.96</v>
      </c>
      <c r="S26" s="279">
        <f t="shared" si="2"/>
        <v>7.91</v>
      </c>
      <c r="T26" s="112"/>
      <c r="U26" s="112"/>
    </row>
    <row r="27" spans="1:21" s="42" customFormat="1" ht="26.4" customHeight="1" x14ac:dyDescent="0.3">
      <c r="A27" s="148"/>
      <c r="B27" s="220" t="s">
        <v>95</v>
      </c>
      <c r="C27" s="650"/>
      <c r="D27" s="324"/>
      <c r="E27" s="241" t="s">
        <v>24</v>
      </c>
      <c r="F27" s="421">
        <f>F17+F21+F22+F23+F24+F25+210</f>
        <v>850</v>
      </c>
      <c r="G27" s="760"/>
      <c r="H27" s="697">
        <f>H17+H19+H21+H22+H23+H24+H25</f>
        <v>26.05</v>
      </c>
      <c r="I27" s="697">
        <f t="shared" ref="I27:S27" si="3">I17+I19+I21+I22+I23+I24+I25</f>
        <v>23.509999999999998</v>
      </c>
      <c r="J27" s="697">
        <f t="shared" si="3"/>
        <v>99</v>
      </c>
      <c r="K27" s="697">
        <f t="shared" si="3"/>
        <v>720.03000000000009</v>
      </c>
      <c r="L27" s="697">
        <f t="shared" si="3"/>
        <v>0.22999999999999998</v>
      </c>
      <c r="M27" s="697">
        <f t="shared" si="3"/>
        <v>14.649999999999999</v>
      </c>
      <c r="N27" s="697">
        <f t="shared" si="3"/>
        <v>0.19</v>
      </c>
      <c r="O27" s="697">
        <f t="shared" si="3"/>
        <v>26.919999999999998</v>
      </c>
      <c r="P27" s="697">
        <f t="shared" si="3"/>
        <v>184.53</v>
      </c>
      <c r="Q27" s="697">
        <f t="shared" si="3"/>
        <v>458.82000000000005</v>
      </c>
      <c r="R27" s="697">
        <f t="shared" si="3"/>
        <v>142.91999999999996</v>
      </c>
      <c r="S27" s="697">
        <f t="shared" si="3"/>
        <v>9.4599999999999991</v>
      </c>
    </row>
    <row r="28" spans="1:21" s="42" customFormat="1" ht="26.4" customHeight="1" x14ac:dyDescent="0.3">
      <c r="A28" s="148"/>
      <c r="B28" s="719" t="s">
        <v>93</v>
      </c>
      <c r="C28" s="652"/>
      <c r="D28" s="321"/>
      <c r="E28" s="242" t="s">
        <v>25</v>
      </c>
      <c r="F28" s="688"/>
      <c r="G28" s="724"/>
      <c r="H28" s="279"/>
      <c r="I28" s="25"/>
      <c r="J28" s="83"/>
      <c r="K28" s="900">
        <f>K26/23.5</f>
        <v>36.134893617021277</v>
      </c>
      <c r="L28" s="279"/>
      <c r="M28" s="25"/>
      <c r="N28" s="25"/>
      <c r="O28" s="151"/>
      <c r="P28" s="279"/>
      <c r="Q28" s="25"/>
      <c r="R28" s="25"/>
      <c r="S28" s="83"/>
    </row>
    <row r="29" spans="1:21" s="42" customFormat="1" ht="26.4" customHeight="1" thickBot="1" x14ac:dyDescent="0.35">
      <c r="A29" s="201"/>
      <c r="B29" s="722" t="s">
        <v>95</v>
      </c>
      <c r="C29" s="227"/>
      <c r="D29" s="255"/>
      <c r="E29" s="243" t="s">
        <v>25</v>
      </c>
      <c r="F29" s="255"/>
      <c r="G29" s="273"/>
      <c r="H29" s="654"/>
      <c r="I29" s="655"/>
      <c r="J29" s="656"/>
      <c r="K29" s="901">
        <f>K27/23.5</f>
        <v>30.639574468085112</v>
      </c>
      <c r="L29" s="654"/>
      <c r="M29" s="655"/>
      <c r="N29" s="655"/>
      <c r="O29" s="694"/>
      <c r="P29" s="654"/>
      <c r="Q29" s="655"/>
      <c r="R29" s="655"/>
      <c r="S29" s="656"/>
    </row>
    <row r="30" spans="1:21" ht="15.6" x14ac:dyDescent="0.3">
      <c r="A30" s="9"/>
      <c r="B30" s="311"/>
      <c r="C30" s="312"/>
      <c r="D30" s="312"/>
      <c r="E30" s="31"/>
      <c r="F30" s="31"/>
      <c r="G30" s="294"/>
      <c r="H30" s="295"/>
      <c r="I30" s="294"/>
      <c r="J30" s="31"/>
      <c r="K30" s="296"/>
      <c r="L30" s="31"/>
      <c r="M30" s="31"/>
      <c r="N30" s="31"/>
      <c r="O30" s="297"/>
      <c r="P30" s="297"/>
      <c r="Q30" s="297"/>
      <c r="R30" s="297"/>
      <c r="S30" s="29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7"/>
  <sheetViews>
    <sheetView zoomScale="60" zoomScaleNormal="60" workbookViewId="0">
      <selection activeCell="K30" sqref="K30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53" customWidth="1"/>
    <col min="5" max="5" width="70.10937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</cols>
  <sheetData>
    <row r="2" spans="1:21" ht="22.8" x14ac:dyDescent="0.4">
      <c r="A2" s="6" t="s">
        <v>1</v>
      </c>
      <c r="B2" s="7"/>
      <c r="C2" s="316"/>
      <c r="D2" s="318" t="s">
        <v>3</v>
      </c>
      <c r="E2" s="6"/>
      <c r="F2" s="8" t="s">
        <v>2</v>
      </c>
      <c r="G2" s="159">
        <v>17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17"/>
      <c r="D3" s="31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38" t="s">
        <v>45</v>
      </c>
      <c r="D4" s="344"/>
      <c r="E4" s="233"/>
      <c r="F4" s="145"/>
      <c r="G4" s="797"/>
      <c r="H4" s="367" t="s">
        <v>26</v>
      </c>
      <c r="I4" s="368"/>
      <c r="J4" s="368"/>
      <c r="K4" s="903" t="s">
        <v>27</v>
      </c>
      <c r="L4" s="918" t="s">
        <v>28</v>
      </c>
      <c r="M4" s="919"/>
      <c r="N4" s="919"/>
      <c r="O4" s="936"/>
      <c r="P4" s="918" t="s">
        <v>29</v>
      </c>
      <c r="Q4" s="921"/>
      <c r="R4" s="921"/>
      <c r="S4" s="922"/>
    </row>
    <row r="5" spans="1:21" s="19" customFormat="1" ht="28.5" customHeight="1" thickBot="1" x14ac:dyDescent="0.35">
      <c r="A5" s="197" t="s">
        <v>0</v>
      </c>
      <c r="B5" s="146"/>
      <c r="C5" s="139" t="s">
        <v>46</v>
      </c>
      <c r="D5" s="345" t="s">
        <v>47</v>
      </c>
      <c r="E5" s="139" t="s">
        <v>44</v>
      </c>
      <c r="F5" s="146" t="s">
        <v>30</v>
      </c>
      <c r="G5" s="139" t="s">
        <v>43</v>
      </c>
      <c r="H5" s="370" t="s">
        <v>31</v>
      </c>
      <c r="I5" s="14" t="s">
        <v>32</v>
      </c>
      <c r="J5" s="14" t="s">
        <v>33</v>
      </c>
      <c r="K5" s="904" t="s">
        <v>34</v>
      </c>
      <c r="L5" s="370" t="s">
        <v>35</v>
      </c>
      <c r="M5" s="14" t="s">
        <v>36</v>
      </c>
      <c r="N5" s="14" t="s">
        <v>37</v>
      </c>
      <c r="O5" s="840" t="s">
        <v>38</v>
      </c>
      <c r="P5" s="370" t="s">
        <v>39</v>
      </c>
      <c r="Q5" s="14" t="s">
        <v>40</v>
      </c>
      <c r="R5" s="14" t="s">
        <v>41</v>
      </c>
      <c r="S5" s="105" t="s">
        <v>42</v>
      </c>
    </row>
    <row r="6" spans="1:21" s="19" customFormat="1" ht="26.4" customHeight="1" x14ac:dyDescent="0.3">
      <c r="A6" s="147" t="s">
        <v>6</v>
      </c>
      <c r="B6" s="193"/>
      <c r="C6" s="179">
        <v>190</v>
      </c>
      <c r="D6" s="204" t="s">
        <v>23</v>
      </c>
      <c r="E6" s="343" t="s">
        <v>127</v>
      </c>
      <c r="F6" s="390" t="s">
        <v>128</v>
      </c>
      <c r="G6" s="798"/>
      <c r="H6" s="331">
        <v>5.4</v>
      </c>
      <c r="I6" s="17">
        <v>11</v>
      </c>
      <c r="J6" s="17">
        <v>31.2</v>
      </c>
      <c r="K6" s="905">
        <v>245.5</v>
      </c>
      <c r="L6" s="331">
        <v>0.11</v>
      </c>
      <c r="M6" s="17">
        <v>0.66</v>
      </c>
      <c r="N6" s="17">
        <v>0.04</v>
      </c>
      <c r="O6" s="21">
        <v>0.84</v>
      </c>
      <c r="P6" s="331">
        <v>76.81</v>
      </c>
      <c r="Q6" s="17">
        <v>102.48</v>
      </c>
      <c r="R6" s="17">
        <v>16.489999999999998</v>
      </c>
      <c r="S6" s="51">
        <v>0.81</v>
      </c>
    </row>
    <row r="7" spans="1:21" s="42" customFormat="1" ht="26.4" customHeight="1" x14ac:dyDescent="0.3">
      <c r="A7" s="198"/>
      <c r="B7" s="219"/>
      <c r="C7" s="172">
        <v>66</v>
      </c>
      <c r="D7" s="346" t="s">
        <v>75</v>
      </c>
      <c r="E7" s="329" t="s">
        <v>70</v>
      </c>
      <c r="F7" s="271">
        <v>150</v>
      </c>
      <c r="G7" s="228"/>
      <c r="H7" s="331">
        <v>15.6</v>
      </c>
      <c r="I7" s="17">
        <v>16.350000000000001</v>
      </c>
      <c r="J7" s="17">
        <v>2.7</v>
      </c>
      <c r="K7" s="21">
        <v>220.2</v>
      </c>
      <c r="L7" s="331">
        <v>7.0000000000000007E-2</v>
      </c>
      <c r="M7" s="17">
        <v>0.52</v>
      </c>
      <c r="N7" s="17">
        <v>0.33</v>
      </c>
      <c r="O7" s="21">
        <v>0.78</v>
      </c>
      <c r="P7" s="331">
        <v>112.35</v>
      </c>
      <c r="Q7" s="17">
        <v>250.35</v>
      </c>
      <c r="R7" s="17">
        <v>18.809999999999999</v>
      </c>
      <c r="S7" s="51">
        <v>2.79</v>
      </c>
    </row>
    <row r="8" spans="1:21" s="42" customFormat="1" ht="26.4" customHeight="1" x14ac:dyDescent="0.3">
      <c r="A8" s="198"/>
      <c r="B8" s="219"/>
      <c r="C8" s="179">
        <v>114</v>
      </c>
      <c r="D8" s="204" t="s">
        <v>53</v>
      </c>
      <c r="E8" s="234" t="s">
        <v>60</v>
      </c>
      <c r="F8" s="730">
        <v>200</v>
      </c>
      <c r="G8" s="230"/>
      <c r="H8" s="331">
        <v>0.2</v>
      </c>
      <c r="I8" s="17">
        <v>0</v>
      </c>
      <c r="J8" s="17">
        <v>11</v>
      </c>
      <c r="K8" s="21">
        <v>44.8</v>
      </c>
      <c r="L8" s="331">
        <v>0</v>
      </c>
      <c r="M8" s="17">
        <v>0.08</v>
      </c>
      <c r="N8" s="17">
        <v>0</v>
      </c>
      <c r="O8" s="21">
        <v>0</v>
      </c>
      <c r="P8" s="331">
        <v>13.56</v>
      </c>
      <c r="Q8" s="17">
        <v>7.66</v>
      </c>
      <c r="R8" s="17">
        <v>4.08</v>
      </c>
      <c r="S8" s="51">
        <v>0.8</v>
      </c>
      <c r="T8" s="174"/>
      <c r="U8" s="174"/>
    </row>
    <row r="9" spans="1:21" s="42" customFormat="1" ht="26.4" customHeight="1" x14ac:dyDescent="0.3">
      <c r="A9" s="198"/>
      <c r="B9" s="207"/>
      <c r="C9" s="140">
        <v>121</v>
      </c>
      <c r="D9" s="336" t="s">
        <v>59</v>
      </c>
      <c r="E9" s="337" t="s">
        <v>59</v>
      </c>
      <c r="F9" s="270">
        <v>30</v>
      </c>
      <c r="G9" s="230"/>
      <c r="H9" s="331">
        <v>2.16</v>
      </c>
      <c r="I9" s="17">
        <v>0.81</v>
      </c>
      <c r="J9" s="17">
        <v>14.73</v>
      </c>
      <c r="K9" s="21">
        <v>75.66</v>
      </c>
      <c r="L9" s="331">
        <v>0.04</v>
      </c>
      <c r="M9" s="17">
        <v>0</v>
      </c>
      <c r="N9" s="17">
        <v>0</v>
      </c>
      <c r="O9" s="21">
        <v>0.51</v>
      </c>
      <c r="P9" s="331">
        <v>7.5</v>
      </c>
      <c r="Q9" s="17">
        <v>24.6</v>
      </c>
      <c r="R9" s="17">
        <v>9.9</v>
      </c>
      <c r="S9" s="51">
        <v>0.45</v>
      </c>
      <c r="T9" s="174"/>
      <c r="U9" s="174"/>
    </row>
    <row r="10" spans="1:21" s="42" customFormat="1" ht="26.4" customHeight="1" x14ac:dyDescent="0.3">
      <c r="A10" s="198"/>
      <c r="B10" s="189"/>
      <c r="C10" s="179">
        <v>120</v>
      </c>
      <c r="D10" s="204" t="s">
        <v>16</v>
      </c>
      <c r="E10" s="239" t="s">
        <v>22</v>
      </c>
      <c r="F10" s="230">
        <v>20</v>
      </c>
      <c r="G10" s="799"/>
      <c r="H10" s="331">
        <v>1.1399999999999999</v>
      </c>
      <c r="I10" s="17">
        <v>0.22</v>
      </c>
      <c r="J10" s="17">
        <v>7.44</v>
      </c>
      <c r="K10" s="905">
        <v>36.26</v>
      </c>
      <c r="L10" s="331">
        <v>0.02</v>
      </c>
      <c r="M10" s="17">
        <v>0.08</v>
      </c>
      <c r="N10" s="17">
        <v>0</v>
      </c>
      <c r="O10" s="21">
        <v>0.06</v>
      </c>
      <c r="P10" s="331">
        <v>6.8</v>
      </c>
      <c r="Q10" s="17">
        <v>24</v>
      </c>
      <c r="R10" s="17">
        <v>8.1999999999999993</v>
      </c>
      <c r="S10" s="51">
        <v>0.46</v>
      </c>
      <c r="T10" s="174"/>
      <c r="U10" s="174"/>
    </row>
    <row r="11" spans="1:21" s="42" customFormat="1" ht="26.4" customHeight="1" x14ac:dyDescent="0.3">
      <c r="A11" s="198"/>
      <c r="B11" s="219"/>
      <c r="C11" s="141"/>
      <c r="D11" s="205"/>
      <c r="E11" s="248" t="s">
        <v>24</v>
      </c>
      <c r="F11" s="383">
        <f>F7+F8+F9+F10+100</f>
        <v>500</v>
      </c>
      <c r="G11" s="383"/>
      <c r="H11" s="902">
        <f t="shared" ref="H11:S11" si="0">H7+H8+H9+H10+100</f>
        <v>119.1</v>
      </c>
      <c r="I11" s="851">
        <f t="shared" si="0"/>
        <v>117.38</v>
      </c>
      <c r="J11" s="851">
        <f t="shared" si="0"/>
        <v>135.87</v>
      </c>
      <c r="K11" s="382">
        <f t="shared" si="0"/>
        <v>476.91999999999996</v>
      </c>
      <c r="L11" s="902">
        <f t="shared" si="0"/>
        <v>100.13</v>
      </c>
      <c r="M11" s="851">
        <f t="shared" si="0"/>
        <v>100.68</v>
      </c>
      <c r="N11" s="851">
        <f t="shared" si="0"/>
        <v>100.33</v>
      </c>
      <c r="O11" s="382">
        <f t="shared" si="0"/>
        <v>101.35</v>
      </c>
      <c r="P11" s="902">
        <f t="shared" si="0"/>
        <v>240.21</v>
      </c>
      <c r="Q11" s="851">
        <f t="shared" si="0"/>
        <v>406.61</v>
      </c>
      <c r="R11" s="851">
        <f t="shared" si="0"/>
        <v>140.99</v>
      </c>
      <c r="S11" s="381">
        <f t="shared" si="0"/>
        <v>104.5</v>
      </c>
    </row>
    <row r="12" spans="1:21" s="42" customFormat="1" ht="26.4" customHeight="1" thickBot="1" x14ac:dyDescent="0.35">
      <c r="A12" s="199"/>
      <c r="B12" s="340"/>
      <c r="C12" s="288"/>
      <c r="D12" s="347"/>
      <c r="E12" s="249" t="s">
        <v>25</v>
      </c>
      <c r="F12" s="275"/>
      <c r="G12" s="600"/>
      <c r="H12" s="338"/>
      <c r="I12" s="208"/>
      <c r="J12" s="208"/>
      <c r="K12" s="852">
        <f>K11/23.5</f>
        <v>20.294468085106381</v>
      </c>
      <c r="L12" s="373"/>
      <c r="M12" s="374"/>
      <c r="N12" s="374"/>
      <c r="O12" s="908"/>
      <c r="P12" s="373"/>
      <c r="Q12" s="374"/>
      <c r="R12" s="374"/>
      <c r="S12" s="701"/>
    </row>
    <row r="13" spans="1:21" s="19" customFormat="1" ht="26.4" customHeight="1" x14ac:dyDescent="0.3">
      <c r="A13" s="200" t="s">
        <v>7</v>
      </c>
      <c r="B13" s="313"/>
      <c r="C13" s="402">
        <v>17</v>
      </c>
      <c r="D13" s="404" t="s">
        <v>23</v>
      </c>
      <c r="E13" s="407" t="s">
        <v>171</v>
      </c>
      <c r="F13" s="425">
        <v>50</v>
      </c>
      <c r="G13" s="405"/>
      <c r="H13" s="357">
        <v>5.95</v>
      </c>
      <c r="I13" s="46">
        <v>5.05</v>
      </c>
      <c r="J13" s="46">
        <v>0.3</v>
      </c>
      <c r="K13" s="60">
        <v>70.7</v>
      </c>
      <c r="L13" s="375">
        <v>0.03</v>
      </c>
      <c r="M13" s="48">
        <v>0</v>
      </c>
      <c r="N13" s="48">
        <v>0.17</v>
      </c>
      <c r="O13" s="55">
        <v>0</v>
      </c>
      <c r="P13" s="375">
        <v>27.5</v>
      </c>
      <c r="Q13" s="48">
        <v>92.5</v>
      </c>
      <c r="R13" s="48">
        <v>27</v>
      </c>
      <c r="S13" s="49">
        <v>1.35</v>
      </c>
      <c r="T13" s="42"/>
      <c r="U13" s="42"/>
    </row>
    <row r="14" spans="1:21" s="19" customFormat="1" ht="26.4" customHeight="1" x14ac:dyDescent="0.3">
      <c r="A14" s="147"/>
      <c r="B14" s="389"/>
      <c r="C14" s="190">
        <v>1</v>
      </c>
      <c r="D14" s="346" t="s">
        <v>23</v>
      </c>
      <c r="E14" s="329" t="s">
        <v>13</v>
      </c>
      <c r="F14" s="702">
        <v>10</v>
      </c>
      <c r="G14" s="140"/>
      <c r="H14" s="331">
        <v>2.44</v>
      </c>
      <c r="I14" s="17">
        <v>2.36</v>
      </c>
      <c r="J14" s="17">
        <v>0</v>
      </c>
      <c r="K14" s="21">
        <v>31</v>
      </c>
      <c r="L14" s="331">
        <v>0</v>
      </c>
      <c r="M14" s="17">
        <v>0.16</v>
      </c>
      <c r="N14" s="17">
        <v>0.02</v>
      </c>
      <c r="O14" s="21">
        <v>0</v>
      </c>
      <c r="P14" s="331">
        <v>100</v>
      </c>
      <c r="Q14" s="17">
        <v>54.4</v>
      </c>
      <c r="R14" s="17">
        <v>4.7</v>
      </c>
      <c r="S14" s="51">
        <v>0.06</v>
      </c>
      <c r="T14" s="42"/>
      <c r="U14" s="42"/>
    </row>
    <row r="15" spans="1:21" s="19" customFormat="1" ht="26.4" customHeight="1" x14ac:dyDescent="0.3">
      <c r="A15" s="198"/>
      <c r="B15" s="129"/>
      <c r="C15" s="141">
        <v>31</v>
      </c>
      <c r="D15" s="205" t="s">
        <v>123</v>
      </c>
      <c r="E15" s="246" t="s">
        <v>99</v>
      </c>
      <c r="F15" s="731">
        <v>200</v>
      </c>
      <c r="G15" s="229"/>
      <c r="H15" s="332">
        <v>5.74</v>
      </c>
      <c r="I15" s="13">
        <v>8.7799999999999994</v>
      </c>
      <c r="J15" s="13">
        <v>8.74</v>
      </c>
      <c r="K15" s="26">
        <v>138.04</v>
      </c>
      <c r="L15" s="332">
        <v>0.04</v>
      </c>
      <c r="M15" s="13">
        <v>5.24</v>
      </c>
      <c r="N15" s="13">
        <v>5.24</v>
      </c>
      <c r="O15" s="26">
        <v>2</v>
      </c>
      <c r="P15" s="332">
        <v>1.2</v>
      </c>
      <c r="Q15" s="13">
        <v>33.799999999999997</v>
      </c>
      <c r="R15" s="13">
        <v>20.28</v>
      </c>
      <c r="S15" s="56">
        <v>1.28</v>
      </c>
      <c r="T15" s="174"/>
      <c r="U15" s="174"/>
    </row>
    <row r="16" spans="1:21" s="42" customFormat="1" ht="26.4" customHeight="1" x14ac:dyDescent="0.3">
      <c r="A16" s="148"/>
      <c r="B16" s="218" t="s">
        <v>93</v>
      </c>
      <c r="C16" s="225">
        <v>194</v>
      </c>
      <c r="D16" s="339" t="s">
        <v>10</v>
      </c>
      <c r="E16" s="715" t="s">
        <v>129</v>
      </c>
      <c r="F16" s="732">
        <v>90</v>
      </c>
      <c r="G16" s="258"/>
      <c r="H16" s="341">
        <v>16.559999999999999</v>
      </c>
      <c r="I16" s="66">
        <v>14.22</v>
      </c>
      <c r="J16" s="66">
        <v>11.7</v>
      </c>
      <c r="K16" s="67">
        <v>240.93</v>
      </c>
      <c r="L16" s="341">
        <v>0.04</v>
      </c>
      <c r="M16" s="66">
        <v>0.5</v>
      </c>
      <c r="N16" s="66">
        <v>0</v>
      </c>
      <c r="O16" s="67">
        <v>1.21</v>
      </c>
      <c r="P16" s="341">
        <v>17.350000000000001</v>
      </c>
      <c r="Q16" s="66">
        <v>113.15</v>
      </c>
      <c r="R16" s="66">
        <v>16.149999999999999</v>
      </c>
      <c r="S16" s="108">
        <v>0.97</v>
      </c>
      <c r="T16" s="174"/>
      <c r="U16" s="174"/>
    </row>
    <row r="17" spans="1:21" s="42" customFormat="1" ht="26.4" customHeight="1" x14ac:dyDescent="0.3">
      <c r="A17" s="148"/>
      <c r="B17" s="220" t="s">
        <v>95</v>
      </c>
      <c r="C17" s="226">
        <v>83</v>
      </c>
      <c r="D17" s="734" t="s">
        <v>10</v>
      </c>
      <c r="E17" s="720" t="s">
        <v>181</v>
      </c>
      <c r="F17" s="640">
        <v>90</v>
      </c>
      <c r="G17" s="259"/>
      <c r="H17" s="645">
        <v>20.25</v>
      </c>
      <c r="I17" s="115">
        <v>11.52</v>
      </c>
      <c r="J17" s="115">
        <v>1.35</v>
      </c>
      <c r="K17" s="116">
        <v>189.99</v>
      </c>
      <c r="L17" s="645">
        <v>7.0000000000000007E-2</v>
      </c>
      <c r="M17" s="115">
        <v>4.84</v>
      </c>
      <c r="N17" s="115">
        <v>0</v>
      </c>
      <c r="O17" s="116">
        <v>0.78</v>
      </c>
      <c r="P17" s="645">
        <v>20.53</v>
      </c>
      <c r="Q17" s="115">
        <v>74.290000000000006</v>
      </c>
      <c r="R17" s="115">
        <v>23.03</v>
      </c>
      <c r="S17" s="646">
        <v>0.96</v>
      </c>
      <c r="T17" s="174"/>
      <c r="U17" s="174"/>
    </row>
    <row r="18" spans="1:21" s="42" customFormat="1" ht="35.25" customHeight="1" x14ac:dyDescent="0.3">
      <c r="A18" s="148"/>
      <c r="B18" s="166" t="s">
        <v>93</v>
      </c>
      <c r="C18" s="225">
        <v>217</v>
      </c>
      <c r="D18" s="326" t="s">
        <v>77</v>
      </c>
      <c r="E18" s="665" t="s">
        <v>165</v>
      </c>
      <c r="F18" s="258">
        <v>150</v>
      </c>
      <c r="G18" s="258"/>
      <c r="H18" s="680">
        <v>3.15</v>
      </c>
      <c r="I18" s="681">
        <v>10.54</v>
      </c>
      <c r="J18" s="681">
        <v>20.86</v>
      </c>
      <c r="K18" s="717">
        <v>192</v>
      </c>
      <c r="L18" s="680">
        <v>0.13</v>
      </c>
      <c r="M18" s="681">
        <v>25.51</v>
      </c>
      <c r="N18" s="681">
        <v>0</v>
      </c>
      <c r="O18" s="717">
        <v>0.48</v>
      </c>
      <c r="P18" s="680">
        <v>28.69</v>
      </c>
      <c r="Q18" s="681">
        <v>79.87</v>
      </c>
      <c r="R18" s="681">
        <v>33.22</v>
      </c>
      <c r="S18" s="682">
        <v>1.41</v>
      </c>
      <c r="T18" s="174"/>
      <c r="U18" s="174"/>
    </row>
    <row r="19" spans="1:21" s="42" customFormat="1" ht="35.25" customHeight="1" x14ac:dyDescent="0.3">
      <c r="A19" s="130"/>
      <c r="B19" s="690" t="s">
        <v>95</v>
      </c>
      <c r="C19" s="691">
        <v>22</v>
      </c>
      <c r="D19" s="327" t="s">
        <v>77</v>
      </c>
      <c r="E19" s="447" t="s">
        <v>182</v>
      </c>
      <c r="F19" s="226">
        <v>150</v>
      </c>
      <c r="G19" s="259"/>
      <c r="H19" s="522">
        <v>2.4</v>
      </c>
      <c r="I19" s="69">
        <v>6.9</v>
      </c>
      <c r="J19" s="69">
        <v>14.1</v>
      </c>
      <c r="K19" s="70">
        <v>128.85</v>
      </c>
      <c r="L19" s="522">
        <v>0.09</v>
      </c>
      <c r="M19" s="69">
        <v>21.27</v>
      </c>
      <c r="N19" s="69">
        <v>0</v>
      </c>
      <c r="O19" s="70">
        <v>1.05</v>
      </c>
      <c r="P19" s="522">
        <v>47.32</v>
      </c>
      <c r="Q19" s="69">
        <v>66.88</v>
      </c>
      <c r="R19" s="69">
        <v>29.41</v>
      </c>
      <c r="S19" s="109">
        <v>1.08</v>
      </c>
      <c r="T19" s="174"/>
      <c r="U19" s="174"/>
    </row>
    <row r="20" spans="1:21" s="19" customFormat="1" ht="39.75" customHeight="1" x14ac:dyDescent="0.3">
      <c r="A20" s="148"/>
      <c r="B20" s="163"/>
      <c r="C20" s="591">
        <v>95</v>
      </c>
      <c r="D20" s="205" t="s">
        <v>20</v>
      </c>
      <c r="E20" s="406" t="s">
        <v>98</v>
      </c>
      <c r="F20" s="612">
        <v>200</v>
      </c>
      <c r="G20" s="725"/>
      <c r="H20" s="388">
        <v>0</v>
      </c>
      <c r="I20" s="23">
        <v>0</v>
      </c>
      <c r="J20" s="23">
        <v>24.4</v>
      </c>
      <c r="K20" s="24">
        <v>97.6</v>
      </c>
      <c r="L20" s="388">
        <v>0.16</v>
      </c>
      <c r="M20" s="23">
        <v>9.18</v>
      </c>
      <c r="N20" s="23">
        <v>0.16</v>
      </c>
      <c r="O20" s="24">
        <v>0.8</v>
      </c>
      <c r="P20" s="388">
        <v>0.78</v>
      </c>
      <c r="Q20" s="23">
        <v>0</v>
      </c>
      <c r="R20" s="23">
        <v>0</v>
      </c>
      <c r="S20" s="58">
        <v>0</v>
      </c>
      <c r="T20" s="174"/>
      <c r="U20" s="112"/>
    </row>
    <row r="21" spans="1:21" s="19" customFormat="1" ht="26.4" customHeight="1" x14ac:dyDescent="0.3">
      <c r="A21" s="148"/>
      <c r="B21" s="163"/>
      <c r="C21" s="591">
        <v>119</v>
      </c>
      <c r="D21" s="205" t="s">
        <v>15</v>
      </c>
      <c r="E21" s="287" t="s">
        <v>66</v>
      </c>
      <c r="F21" s="229">
        <v>30</v>
      </c>
      <c r="G21" s="725"/>
      <c r="H21" s="388">
        <v>2.13</v>
      </c>
      <c r="I21" s="23">
        <v>0.21</v>
      </c>
      <c r="J21" s="23">
        <v>13.26</v>
      </c>
      <c r="K21" s="45">
        <v>72</v>
      </c>
      <c r="L21" s="388">
        <v>0.03</v>
      </c>
      <c r="M21" s="23">
        <v>0</v>
      </c>
      <c r="N21" s="23">
        <v>0</v>
      </c>
      <c r="O21" s="24">
        <v>0.05</v>
      </c>
      <c r="P21" s="388">
        <v>11.1</v>
      </c>
      <c r="Q21" s="23">
        <v>65.400000000000006</v>
      </c>
      <c r="R21" s="23">
        <v>19.5</v>
      </c>
      <c r="S21" s="58">
        <v>0.84</v>
      </c>
      <c r="T21" s="174"/>
      <c r="U21" s="112"/>
    </row>
    <row r="22" spans="1:21" s="19" customFormat="1" ht="26.4" customHeight="1" x14ac:dyDescent="0.3">
      <c r="A22" s="148"/>
      <c r="B22" s="189"/>
      <c r="C22" s="141">
        <v>120</v>
      </c>
      <c r="D22" s="205" t="s">
        <v>16</v>
      </c>
      <c r="E22" s="287" t="s">
        <v>22</v>
      </c>
      <c r="F22" s="229">
        <v>20</v>
      </c>
      <c r="G22" s="725"/>
      <c r="H22" s="388">
        <v>1.1399999999999999</v>
      </c>
      <c r="I22" s="23">
        <v>0.22</v>
      </c>
      <c r="J22" s="23">
        <v>7.44</v>
      </c>
      <c r="K22" s="45">
        <v>36.26</v>
      </c>
      <c r="L22" s="388">
        <v>0.02</v>
      </c>
      <c r="M22" s="23">
        <v>0.08</v>
      </c>
      <c r="N22" s="23">
        <v>0</v>
      </c>
      <c r="O22" s="24">
        <v>0.06</v>
      </c>
      <c r="P22" s="388">
        <v>6.8</v>
      </c>
      <c r="Q22" s="23">
        <v>24</v>
      </c>
      <c r="R22" s="23">
        <v>8.1999999999999993</v>
      </c>
      <c r="S22" s="58">
        <v>0.46</v>
      </c>
      <c r="T22" s="174"/>
      <c r="U22" s="112"/>
    </row>
    <row r="23" spans="1:21" s="42" customFormat="1" ht="26.4" customHeight="1" x14ac:dyDescent="0.3">
      <c r="A23" s="148"/>
      <c r="B23" s="218"/>
      <c r="C23" s="652"/>
      <c r="D23" s="729"/>
      <c r="E23" s="240" t="s">
        <v>24</v>
      </c>
      <c r="F23" s="724">
        <f>F13+F15+F16+F18+F20+F21+F22</f>
        <v>740</v>
      </c>
      <c r="G23" s="724"/>
      <c r="H23" s="279">
        <f t="shared" ref="H23:S23" si="1">H13+H15+H16+H18+H20+H21+H22</f>
        <v>34.67</v>
      </c>
      <c r="I23" s="25">
        <f t="shared" si="1"/>
        <v>39.019999999999996</v>
      </c>
      <c r="J23" s="25">
        <f t="shared" si="1"/>
        <v>86.7</v>
      </c>
      <c r="K23" s="151">
        <f t="shared" si="1"/>
        <v>847.53000000000009</v>
      </c>
      <c r="L23" s="279">
        <f t="shared" si="1"/>
        <v>0.45000000000000007</v>
      </c>
      <c r="M23" s="25">
        <f t="shared" si="1"/>
        <v>40.51</v>
      </c>
      <c r="N23" s="25">
        <f t="shared" si="1"/>
        <v>5.57</v>
      </c>
      <c r="O23" s="151">
        <f t="shared" si="1"/>
        <v>4.5999999999999996</v>
      </c>
      <c r="P23" s="279">
        <f t="shared" si="1"/>
        <v>93.419999999999987</v>
      </c>
      <c r="Q23" s="25">
        <f t="shared" si="1"/>
        <v>408.72</v>
      </c>
      <c r="R23" s="25">
        <f t="shared" si="1"/>
        <v>124.35000000000001</v>
      </c>
      <c r="S23" s="83">
        <f t="shared" si="1"/>
        <v>6.31</v>
      </c>
    </row>
    <row r="24" spans="1:21" s="42" customFormat="1" ht="26.4" customHeight="1" x14ac:dyDescent="0.3">
      <c r="A24" s="148"/>
      <c r="B24" s="735"/>
      <c r="C24" s="650"/>
      <c r="D24" s="736"/>
      <c r="E24" s="599" t="s">
        <v>24</v>
      </c>
      <c r="F24" s="726">
        <f>F13+F15+F17+F19+F20+F21+F22</f>
        <v>740</v>
      </c>
      <c r="G24" s="726"/>
      <c r="H24" s="457">
        <f t="shared" ref="H24:S24" si="2">H13+H15+H17+H19+H20+H21+H22</f>
        <v>37.610000000000007</v>
      </c>
      <c r="I24" s="68">
        <f t="shared" si="2"/>
        <v>32.68</v>
      </c>
      <c r="J24" s="68">
        <f t="shared" si="2"/>
        <v>69.59</v>
      </c>
      <c r="K24" s="691">
        <f t="shared" si="2"/>
        <v>733.44</v>
      </c>
      <c r="L24" s="457">
        <f t="shared" si="2"/>
        <v>0.44000000000000006</v>
      </c>
      <c r="M24" s="68">
        <f t="shared" si="2"/>
        <v>40.61</v>
      </c>
      <c r="N24" s="68">
        <f t="shared" si="2"/>
        <v>5.57</v>
      </c>
      <c r="O24" s="691">
        <f t="shared" si="2"/>
        <v>4.7399999999999993</v>
      </c>
      <c r="P24" s="457">
        <f t="shared" si="2"/>
        <v>115.23</v>
      </c>
      <c r="Q24" s="68">
        <f t="shared" si="2"/>
        <v>356.87</v>
      </c>
      <c r="R24" s="68">
        <f t="shared" si="2"/>
        <v>127.42</v>
      </c>
      <c r="S24" s="110">
        <f t="shared" si="2"/>
        <v>5.97</v>
      </c>
    </row>
    <row r="25" spans="1:21" s="42" customFormat="1" ht="26.4" customHeight="1" x14ac:dyDescent="0.3">
      <c r="A25" s="148"/>
      <c r="B25" s="719"/>
      <c r="C25" s="652"/>
      <c r="D25" s="729"/>
      <c r="E25" s="242" t="s">
        <v>25</v>
      </c>
      <c r="F25" s="724"/>
      <c r="G25" s="258"/>
      <c r="H25" s="279"/>
      <c r="I25" s="25"/>
      <c r="J25" s="25"/>
      <c r="K25" s="906">
        <f>K23/23.5</f>
        <v>36.065106382978726</v>
      </c>
      <c r="L25" s="279"/>
      <c r="M25" s="25"/>
      <c r="N25" s="25"/>
      <c r="O25" s="151"/>
      <c r="P25" s="279"/>
      <c r="Q25" s="25"/>
      <c r="R25" s="25"/>
      <c r="S25" s="83"/>
    </row>
    <row r="26" spans="1:21" s="42" customFormat="1" ht="26.4" customHeight="1" thickBot="1" x14ac:dyDescent="0.35">
      <c r="A26" s="201"/>
      <c r="B26" s="722"/>
      <c r="C26" s="227"/>
      <c r="D26" s="737"/>
      <c r="E26" s="243" t="s">
        <v>25</v>
      </c>
      <c r="F26" s="273"/>
      <c r="G26" s="273"/>
      <c r="H26" s="654"/>
      <c r="I26" s="655"/>
      <c r="J26" s="655"/>
      <c r="K26" s="907">
        <f>K24/23.5</f>
        <v>31.210212765957451</v>
      </c>
      <c r="L26" s="654"/>
      <c r="M26" s="655"/>
      <c r="N26" s="655"/>
      <c r="O26" s="694"/>
      <c r="P26" s="654"/>
      <c r="Q26" s="655"/>
      <c r="R26" s="655"/>
      <c r="S26" s="656"/>
    </row>
    <row r="27" spans="1:21" ht="15.6" x14ac:dyDescent="0.3">
      <c r="A27" s="9"/>
      <c r="B27" s="311"/>
      <c r="C27" s="312"/>
      <c r="D27" s="320"/>
      <c r="E27" s="31"/>
      <c r="F27" s="31"/>
      <c r="G27" s="294"/>
      <c r="H27" s="295"/>
      <c r="I27" s="294"/>
      <c r="J27" s="31"/>
      <c r="K27" s="296"/>
      <c r="L27" s="31"/>
      <c r="M27" s="31"/>
      <c r="N27" s="31"/>
      <c r="O27" s="297"/>
      <c r="P27" s="297"/>
      <c r="Q27" s="297"/>
      <c r="R27" s="297"/>
      <c r="S27" s="29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70" zoomScaleNormal="70" workbookViewId="0">
      <selection activeCell="E15" sqref="E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53" customWidth="1"/>
    <col min="5" max="5" width="70.109375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16"/>
      <c r="D2" s="318" t="s">
        <v>3</v>
      </c>
      <c r="E2" s="6"/>
      <c r="F2" s="8" t="s">
        <v>2</v>
      </c>
      <c r="G2" s="159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17"/>
      <c r="D3" s="31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38" t="s">
        <v>45</v>
      </c>
      <c r="D4" s="344"/>
      <c r="E4" s="233"/>
      <c r="F4" s="145"/>
      <c r="G4" s="138"/>
      <c r="H4" s="367" t="s">
        <v>26</v>
      </c>
      <c r="I4" s="368"/>
      <c r="J4" s="903"/>
      <c r="K4" s="910" t="s">
        <v>27</v>
      </c>
      <c r="L4" s="918" t="s">
        <v>28</v>
      </c>
      <c r="M4" s="919"/>
      <c r="N4" s="919"/>
      <c r="O4" s="936"/>
      <c r="P4" s="918" t="s">
        <v>29</v>
      </c>
      <c r="Q4" s="921"/>
      <c r="R4" s="921"/>
      <c r="S4" s="922"/>
    </row>
    <row r="5" spans="1:21" s="19" customFormat="1" ht="28.5" customHeight="1" thickBot="1" x14ac:dyDescent="0.35">
      <c r="A5" s="197" t="s">
        <v>0</v>
      </c>
      <c r="B5" s="146"/>
      <c r="C5" s="139" t="s">
        <v>46</v>
      </c>
      <c r="D5" s="345" t="s">
        <v>47</v>
      </c>
      <c r="E5" s="139" t="s">
        <v>44</v>
      </c>
      <c r="F5" s="348" t="s">
        <v>30</v>
      </c>
      <c r="G5" s="139" t="s">
        <v>43</v>
      </c>
      <c r="H5" s="330" t="s">
        <v>31</v>
      </c>
      <c r="I5" s="100" t="s">
        <v>32</v>
      </c>
      <c r="J5" s="257" t="s">
        <v>33</v>
      </c>
      <c r="K5" s="911" t="s">
        <v>34</v>
      </c>
      <c r="L5" s="330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21" s="19" customFormat="1" ht="26.4" customHeight="1" x14ac:dyDescent="0.3">
      <c r="A6" s="147" t="s">
        <v>6</v>
      </c>
      <c r="B6" s="302"/>
      <c r="C6" s="302">
        <v>137</v>
      </c>
      <c r="D6" s="300" t="s">
        <v>23</v>
      </c>
      <c r="E6" s="298" t="s">
        <v>96</v>
      </c>
      <c r="F6" s="188">
        <v>100</v>
      </c>
      <c r="G6" s="349"/>
      <c r="H6" s="331">
        <v>0.9</v>
      </c>
      <c r="I6" s="17">
        <v>0</v>
      </c>
      <c r="J6" s="21">
        <v>8.6</v>
      </c>
      <c r="K6" s="263">
        <v>38</v>
      </c>
      <c r="L6" s="357">
        <v>0.06</v>
      </c>
      <c r="M6" s="46">
        <v>38</v>
      </c>
      <c r="N6" s="46">
        <v>0.06</v>
      </c>
      <c r="O6" s="60">
        <v>0</v>
      </c>
      <c r="P6" s="357">
        <v>35</v>
      </c>
      <c r="Q6" s="46">
        <v>17</v>
      </c>
      <c r="R6" s="46">
        <v>11</v>
      </c>
      <c r="S6" s="303">
        <v>0.1</v>
      </c>
    </row>
    <row r="7" spans="1:21" s="42" customFormat="1" ht="26.4" customHeight="1" x14ac:dyDescent="0.3">
      <c r="A7" s="198"/>
      <c r="B7" s="219"/>
      <c r="C7" s="190">
        <v>66</v>
      </c>
      <c r="D7" s="366" t="s">
        <v>119</v>
      </c>
      <c r="E7" s="450" t="s">
        <v>130</v>
      </c>
      <c r="F7" s="253">
        <v>240</v>
      </c>
      <c r="G7" s="140"/>
      <c r="H7" s="331">
        <v>20.88</v>
      </c>
      <c r="I7" s="17">
        <v>8.8800000000000008</v>
      </c>
      <c r="J7" s="21">
        <v>24.48</v>
      </c>
      <c r="K7" s="263">
        <v>428.64</v>
      </c>
      <c r="L7" s="331">
        <v>0.21</v>
      </c>
      <c r="M7" s="17">
        <v>11.16</v>
      </c>
      <c r="N7" s="17">
        <v>0</v>
      </c>
      <c r="O7" s="21">
        <v>0.79</v>
      </c>
      <c r="P7" s="331">
        <v>37.65</v>
      </c>
      <c r="Q7" s="17">
        <v>237.07</v>
      </c>
      <c r="R7" s="17">
        <v>53.66</v>
      </c>
      <c r="S7" s="51">
        <v>3.04</v>
      </c>
    </row>
    <row r="8" spans="1:21" s="42" customFormat="1" ht="26.4" customHeight="1" x14ac:dyDescent="0.3">
      <c r="A8" s="198"/>
      <c r="B8" s="219"/>
      <c r="C8" s="188">
        <v>113</v>
      </c>
      <c r="D8" s="239" t="s">
        <v>5</v>
      </c>
      <c r="E8" s="203" t="s">
        <v>11</v>
      </c>
      <c r="F8" s="188">
        <v>200</v>
      </c>
      <c r="G8" s="350"/>
      <c r="H8" s="331">
        <v>0.2</v>
      </c>
      <c r="I8" s="17">
        <v>0</v>
      </c>
      <c r="J8" s="21">
        <v>11</v>
      </c>
      <c r="K8" s="264">
        <v>45.6</v>
      </c>
      <c r="L8" s="331">
        <v>0</v>
      </c>
      <c r="M8" s="17">
        <v>2.6</v>
      </c>
      <c r="N8" s="17">
        <v>0</v>
      </c>
      <c r="O8" s="21">
        <v>0</v>
      </c>
      <c r="P8" s="331">
        <v>15.64</v>
      </c>
      <c r="Q8" s="17">
        <v>8.8000000000000007</v>
      </c>
      <c r="R8" s="17">
        <v>4.72</v>
      </c>
      <c r="S8" s="51">
        <v>0.8</v>
      </c>
      <c r="T8" s="174"/>
      <c r="U8" s="174"/>
    </row>
    <row r="9" spans="1:21" s="42" customFormat="1" ht="26.4" customHeight="1" x14ac:dyDescent="0.3">
      <c r="A9" s="198"/>
      <c r="B9" s="207"/>
      <c r="C9" s="190">
        <v>121</v>
      </c>
      <c r="D9" s="337" t="s">
        <v>59</v>
      </c>
      <c r="E9" s="336" t="s">
        <v>59</v>
      </c>
      <c r="F9" s="250">
        <v>30</v>
      </c>
      <c r="G9" s="179"/>
      <c r="H9" s="331">
        <v>2.16</v>
      </c>
      <c r="I9" s="17">
        <v>0.81</v>
      </c>
      <c r="J9" s="21">
        <v>14.73</v>
      </c>
      <c r="K9" s="263">
        <v>75.66</v>
      </c>
      <c r="L9" s="331">
        <v>0.04</v>
      </c>
      <c r="M9" s="17">
        <v>0</v>
      </c>
      <c r="N9" s="17">
        <v>0</v>
      </c>
      <c r="O9" s="21">
        <v>0.51</v>
      </c>
      <c r="P9" s="331">
        <v>7.5</v>
      </c>
      <c r="Q9" s="17">
        <v>24.6</v>
      </c>
      <c r="R9" s="17">
        <v>9.9</v>
      </c>
      <c r="S9" s="51">
        <v>0.45</v>
      </c>
      <c r="T9" s="174"/>
      <c r="U9" s="174"/>
    </row>
    <row r="10" spans="1:21" s="42" customFormat="1" ht="26.4" customHeight="1" x14ac:dyDescent="0.3">
      <c r="A10" s="198"/>
      <c r="B10" s="189"/>
      <c r="C10" s="188">
        <v>120</v>
      </c>
      <c r="D10" s="247" t="s">
        <v>16</v>
      </c>
      <c r="E10" s="204" t="s">
        <v>131</v>
      </c>
      <c r="F10" s="188">
        <v>20</v>
      </c>
      <c r="G10" s="351"/>
      <c r="H10" s="331">
        <v>1.1399999999999999</v>
      </c>
      <c r="I10" s="17">
        <v>0.22</v>
      </c>
      <c r="J10" s="21">
        <v>7.44</v>
      </c>
      <c r="K10" s="264">
        <v>36.26</v>
      </c>
      <c r="L10" s="331">
        <v>0.02</v>
      </c>
      <c r="M10" s="17">
        <v>0.08</v>
      </c>
      <c r="N10" s="17">
        <v>0</v>
      </c>
      <c r="O10" s="21">
        <v>0.06</v>
      </c>
      <c r="P10" s="331">
        <v>6.8</v>
      </c>
      <c r="Q10" s="17">
        <v>24</v>
      </c>
      <c r="R10" s="17">
        <v>8.1999999999999993</v>
      </c>
      <c r="S10" s="51">
        <v>0.46</v>
      </c>
      <c r="T10" s="174"/>
      <c r="U10" s="174"/>
    </row>
    <row r="11" spans="1:21" s="42" customFormat="1" ht="26.4" customHeight="1" x14ac:dyDescent="0.3">
      <c r="A11" s="198"/>
      <c r="B11" s="219"/>
      <c r="C11" s="189"/>
      <c r="D11" s="292"/>
      <c r="E11" s="212" t="s">
        <v>24</v>
      </c>
      <c r="F11" s="380">
        <f>SUM(F6:F10)</f>
        <v>590</v>
      </c>
      <c r="G11" s="141"/>
      <c r="H11" s="281">
        <f t="shared" ref="H11:S11" si="0">SUM(H6:H10)</f>
        <v>25.279999999999998</v>
      </c>
      <c r="I11" s="40">
        <f t="shared" si="0"/>
        <v>9.9100000000000019</v>
      </c>
      <c r="J11" s="378">
        <f t="shared" si="0"/>
        <v>66.25</v>
      </c>
      <c r="K11" s="380">
        <f t="shared" si="0"/>
        <v>624.16</v>
      </c>
      <c r="L11" s="281">
        <f t="shared" si="0"/>
        <v>0.33</v>
      </c>
      <c r="M11" s="40">
        <f t="shared" si="0"/>
        <v>51.839999999999996</v>
      </c>
      <c r="N11" s="40">
        <f t="shared" si="0"/>
        <v>0.06</v>
      </c>
      <c r="O11" s="378">
        <f t="shared" si="0"/>
        <v>1.36</v>
      </c>
      <c r="P11" s="281">
        <f t="shared" si="0"/>
        <v>102.59</v>
      </c>
      <c r="Q11" s="40">
        <f t="shared" si="0"/>
        <v>311.47000000000003</v>
      </c>
      <c r="R11" s="40">
        <f t="shared" si="0"/>
        <v>87.48</v>
      </c>
      <c r="S11" s="86">
        <f t="shared" si="0"/>
        <v>4.8500000000000005</v>
      </c>
    </row>
    <row r="12" spans="1:21" s="42" customFormat="1" ht="26.4" customHeight="1" thickBot="1" x14ac:dyDescent="0.35">
      <c r="A12" s="199"/>
      <c r="B12" s="340"/>
      <c r="C12" s="192"/>
      <c r="D12" s="606"/>
      <c r="E12" s="213" t="s">
        <v>25</v>
      </c>
      <c r="F12" s="192"/>
      <c r="G12" s="301"/>
      <c r="H12" s="373"/>
      <c r="I12" s="374"/>
      <c r="J12" s="908"/>
      <c r="K12" s="912">
        <f>K11/23.5</f>
        <v>26.56</v>
      </c>
      <c r="L12" s="373"/>
      <c r="M12" s="374"/>
      <c r="N12" s="374"/>
      <c r="O12" s="908"/>
      <c r="P12" s="338"/>
      <c r="Q12" s="208"/>
      <c r="R12" s="208"/>
      <c r="S12" s="209"/>
    </row>
    <row r="13" spans="1:21" s="19" customFormat="1" ht="26.4" customHeight="1" x14ac:dyDescent="0.3">
      <c r="A13" s="200" t="s">
        <v>7</v>
      </c>
      <c r="B13" s="313"/>
      <c r="C13" s="210">
        <v>9</v>
      </c>
      <c r="D13" s="244" t="s">
        <v>23</v>
      </c>
      <c r="E13" s="590" t="s">
        <v>118</v>
      </c>
      <c r="F13" s="210">
        <v>60</v>
      </c>
      <c r="G13" s="371"/>
      <c r="H13" s="375">
        <v>1.26</v>
      </c>
      <c r="I13" s="48">
        <v>4.26</v>
      </c>
      <c r="J13" s="55">
        <v>7.26</v>
      </c>
      <c r="K13" s="265">
        <v>72.48</v>
      </c>
      <c r="L13" s="375">
        <v>0.02</v>
      </c>
      <c r="M13" s="48">
        <v>9.8699999999999992</v>
      </c>
      <c r="N13" s="48">
        <v>0</v>
      </c>
      <c r="O13" s="49">
        <v>2.1</v>
      </c>
      <c r="P13" s="59">
        <v>30.16</v>
      </c>
      <c r="Q13" s="46">
        <v>38.67</v>
      </c>
      <c r="R13" s="46">
        <v>19.489999999999998</v>
      </c>
      <c r="S13" s="303">
        <v>1.1100000000000001</v>
      </c>
      <c r="T13" s="42"/>
      <c r="U13" s="42"/>
    </row>
    <row r="14" spans="1:21" s="19" customFormat="1" ht="26.4" customHeight="1" x14ac:dyDescent="0.3">
      <c r="A14" s="147"/>
      <c r="B14" s="129"/>
      <c r="C14" s="189">
        <v>38</v>
      </c>
      <c r="D14" s="292" t="s">
        <v>123</v>
      </c>
      <c r="E14" s="214" t="s">
        <v>132</v>
      </c>
      <c r="F14" s="309">
        <v>200</v>
      </c>
      <c r="G14" s="141"/>
      <c r="H14" s="332">
        <v>5.6</v>
      </c>
      <c r="I14" s="13">
        <v>5.4</v>
      </c>
      <c r="J14" s="26">
        <v>6.2</v>
      </c>
      <c r="K14" s="191">
        <v>95.4</v>
      </c>
      <c r="L14" s="332">
        <v>0.04</v>
      </c>
      <c r="M14" s="13">
        <v>8.74</v>
      </c>
      <c r="N14" s="13">
        <v>0</v>
      </c>
      <c r="O14" s="56">
        <v>0.36</v>
      </c>
      <c r="P14" s="111">
        <v>42.46</v>
      </c>
      <c r="Q14" s="13">
        <v>70.739999999999995</v>
      </c>
      <c r="R14" s="13">
        <v>17.600000000000001</v>
      </c>
      <c r="S14" s="56">
        <v>0.6</v>
      </c>
      <c r="T14" s="174"/>
      <c r="U14" s="174"/>
    </row>
    <row r="15" spans="1:21" s="42" customFormat="1" ht="26.4" customHeight="1" x14ac:dyDescent="0.3">
      <c r="A15" s="148"/>
      <c r="B15" s="219"/>
      <c r="C15" s="190">
        <v>126</v>
      </c>
      <c r="D15" s="366" t="s">
        <v>10</v>
      </c>
      <c r="E15" s="450" t="s">
        <v>185</v>
      </c>
      <c r="F15" s="253">
        <v>90</v>
      </c>
      <c r="G15" s="140"/>
      <c r="H15" s="332">
        <v>16.649999999999999</v>
      </c>
      <c r="I15" s="13">
        <v>8.01</v>
      </c>
      <c r="J15" s="26">
        <v>4.8600000000000003</v>
      </c>
      <c r="K15" s="191">
        <v>168.75</v>
      </c>
      <c r="L15" s="332">
        <v>0.15</v>
      </c>
      <c r="M15" s="13">
        <v>2</v>
      </c>
      <c r="N15" s="13">
        <v>1.89</v>
      </c>
      <c r="O15" s="56">
        <v>1.1100000000000001</v>
      </c>
      <c r="P15" s="111">
        <v>41.45</v>
      </c>
      <c r="Q15" s="13">
        <v>314</v>
      </c>
      <c r="R15" s="13">
        <v>66.489999999999995</v>
      </c>
      <c r="S15" s="56">
        <v>5.3</v>
      </c>
      <c r="T15" s="174"/>
      <c r="U15" s="174"/>
    </row>
    <row r="16" spans="1:21" s="42" customFormat="1" ht="27" customHeight="1" x14ac:dyDescent="0.3">
      <c r="A16" s="148"/>
      <c r="B16" s="165"/>
      <c r="C16" s="188">
        <v>124</v>
      </c>
      <c r="D16" s="239" t="s">
        <v>77</v>
      </c>
      <c r="E16" s="299" t="s">
        <v>133</v>
      </c>
      <c r="F16" s="188">
        <v>150</v>
      </c>
      <c r="G16" s="179"/>
      <c r="H16" s="332">
        <v>4.05</v>
      </c>
      <c r="I16" s="13">
        <v>4.5</v>
      </c>
      <c r="J16" s="26">
        <v>22.8</v>
      </c>
      <c r="K16" s="191">
        <v>147.30000000000001</v>
      </c>
      <c r="L16" s="332">
        <v>0.11</v>
      </c>
      <c r="M16" s="13">
        <v>0</v>
      </c>
      <c r="N16" s="13">
        <v>0</v>
      </c>
      <c r="O16" s="56">
        <v>1.29</v>
      </c>
      <c r="P16" s="111">
        <v>10.49</v>
      </c>
      <c r="Q16" s="13">
        <v>86</v>
      </c>
      <c r="R16" s="13">
        <v>30.56</v>
      </c>
      <c r="S16" s="56">
        <v>0.99</v>
      </c>
      <c r="T16" s="174"/>
      <c r="U16" s="174"/>
    </row>
    <row r="17" spans="1:21" s="19" customFormat="1" ht="26.4" customHeight="1" x14ac:dyDescent="0.3">
      <c r="A17" s="149"/>
      <c r="B17" s="163"/>
      <c r="C17" s="191">
        <v>103</v>
      </c>
      <c r="D17" s="247" t="s">
        <v>20</v>
      </c>
      <c r="E17" s="203" t="s">
        <v>74</v>
      </c>
      <c r="F17" s="188">
        <v>200</v>
      </c>
      <c r="G17" s="351"/>
      <c r="H17" s="331">
        <v>0.2</v>
      </c>
      <c r="I17" s="17">
        <v>0</v>
      </c>
      <c r="J17" s="21">
        <v>15.02</v>
      </c>
      <c r="K17" s="263">
        <v>61.6</v>
      </c>
      <c r="L17" s="331">
        <v>0</v>
      </c>
      <c r="M17" s="17">
        <v>2</v>
      </c>
      <c r="N17" s="17">
        <v>0</v>
      </c>
      <c r="O17" s="51">
        <v>0.1</v>
      </c>
      <c r="P17" s="20">
        <v>6.74</v>
      </c>
      <c r="Q17" s="17">
        <v>5.74</v>
      </c>
      <c r="R17" s="17">
        <v>2.96</v>
      </c>
      <c r="S17" s="51">
        <v>0.2</v>
      </c>
      <c r="T17" s="112"/>
      <c r="U17" s="112"/>
    </row>
    <row r="18" spans="1:21" s="19" customFormat="1" ht="26.4" customHeight="1" x14ac:dyDescent="0.3">
      <c r="A18" s="149"/>
      <c r="B18" s="163"/>
      <c r="C18" s="191">
        <v>119</v>
      </c>
      <c r="D18" s="239" t="s">
        <v>15</v>
      </c>
      <c r="E18" s="204" t="s">
        <v>66</v>
      </c>
      <c r="F18" s="188">
        <v>45</v>
      </c>
      <c r="G18" s="372"/>
      <c r="H18" s="331">
        <v>3.19</v>
      </c>
      <c r="I18" s="17">
        <v>0.31</v>
      </c>
      <c r="J18" s="21">
        <v>19.89</v>
      </c>
      <c r="K18" s="263">
        <v>108</v>
      </c>
      <c r="L18" s="331">
        <v>0.05</v>
      </c>
      <c r="M18" s="17">
        <v>0</v>
      </c>
      <c r="N18" s="17">
        <v>0</v>
      </c>
      <c r="O18" s="51">
        <v>0.08</v>
      </c>
      <c r="P18" s="20">
        <v>16.649999999999999</v>
      </c>
      <c r="Q18" s="17">
        <v>98.1</v>
      </c>
      <c r="R18" s="17">
        <v>29.25</v>
      </c>
      <c r="S18" s="276">
        <v>1.26</v>
      </c>
      <c r="T18" s="112"/>
      <c r="U18" s="112"/>
    </row>
    <row r="19" spans="1:21" s="19" customFormat="1" ht="23.25" customHeight="1" x14ac:dyDescent="0.3">
      <c r="A19" s="149"/>
      <c r="B19" s="190"/>
      <c r="C19" s="188">
        <v>120</v>
      </c>
      <c r="D19" s="239" t="s">
        <v>16</v>
      </c>
      <c r="E19" s="204" t="s">
        <v>55</v>
      </c>
      <c r="F19" s="188">
        <v>30</v>
      </c>
      <c r="G19" s="372"/>
      <c r="H19" s="331">
        <v>1.71</v>
      </c>
      <c r="I19" s="17">
        <v>0.33</v>
      </c>
      <c r="J19" s="21">
        <v>11.16</v>
      </c>
      <c r="K19" s="263">
        <v>54.39</v>
      </c>
      <c r="L19" s="331">
        <v>0.03</v>
      </c>
      <c r="M19" s="17">
        <v>0.12</v>
      </c>
      <c r="N19" s="17">
        <v>0</v>
      </c>
      <c r="O19" s="51">
        <v>0.09</v>
      </c>
      <c r="P19" s="20">
        <v>10.199999999999999</v>
      </c>
      <c r="Q19" s="17">
        <v>36</v>
      </c>
      <c r="R19" s="17">
        <v>12.3</v>
      </c>
      <c r="S19" s="51">
        <v>0.69</v>
      </c>
      <c r="T19" s="112"/>
      <c r="U19" s="112"/>
    </row>
    <row r="20" spans="1:21" s="42" customFormat="1" ht="26.4" customHeight="1" x14ac:dyDescent="0.3">
      <c r="A20" s="148"/>
      <c r="B20" s="219"/>
      <c r="C20" s="194"/>
      <c r="D20" s="822"/>
      <c r="E20" s="212" t="s">
        <v>24</v>
      </c>
      <c r="F20" s="419">
        <f>SUM(F13:F19)</f>
        <v>775</v>
      </c>
      <c r="G20" s="358"/>
      <c r="H20" s="281">
        <f t="shared" ref="H20:S20" si="1">SUM(H13:H19)</f>
        <v>32.659999999999997</v>
      </c>
      <c r="I20" s="40">
        <f t="shared" si="1"/>
        <v>22.81</v>
      </c>
      <c r="J20" s="378">
        <f t="shared" si="1"/>
        <v>87.19</v>
      </c>
      <c r="K20" s="380">
        <f>SUM(K13:K19)</f>
        <v>707.92</v>
      </c>
      <c r="L20" s="281">
        <f t="shared" si="1"/>
        <v>0.4</v>
      </c>
      <c r="M20" s="40">
        <f t="shared" si="1"/>
        <v>22.73</v>
      </c>
      <c r="N20" s="40">
        <f t="shared" si="1"/>
        <v>1.89</v>
      </c>
      <c r="O20" s="86">
        <f t="shared" si="1"/>
        <v>5.13</v>
      </c>
      <c r="P20" s="41">
        <f t="shared" si="1"/>
        <v>158.15</v>
      </c>
      <c r="Q20" s="40">
        <f t="shared" si="1"/>
        <v>649.25</v>
      </c>
      <c r="R20" s="40">
        <f t="shared" si="1"/>
        <v>178.65</v>
      </c>
      <c r="S20" s="359">
        <f t="shared" si="1"/>
        <v>10.149999999999999</v>
      </c>
    </row>
    <row r="21" spans="1:21" s="42" customFormat="1" ht="26.4" customHeight="1" thickBot="1" x14ac:dyDescent="0.35">
      <c r="A21" s="201"/>
      <c r="B21" s="340"/>
      <c r="C21" s="195"/>
      <c r="D21" s="823"/>
      <c r="E21" s="213" t="s">
        <v>25</v>
      </c>
      <c r="F21" s="192"/>
      <c r="G21" s="288"/>
      <c r="H21" s="284"/>
      <c r="I21" s="63"/>
      <c r="J21" s="178"/>
      <c r="K21" s="269">
        <f>K20/23.5</f>
        <v>30.124255319148933</v>
      </c>
      <c r="L21" s="284"/>
      <c r="M21" s="63"/>
      <c r="N21" s="63"/>
      <c r="O21" s="156"/>
      <c r="P21" s="211"/>
      <c r="Q21" s="63"/>
      <c r="R21" s="63"/>
      <c r="S21" s="379"/>
    </row>
    <row r="22" spans="1:21" ht="15.6" x14ac:dyDescent="0.3">
      <c r="A22" s="9"/>
      <c r="B22" s="311"/>
      <c r="C22" s="312"/>
      <c r="D22" s="320"/>
      <c r="E22" s="31"/>
      <c r="F22" s="31"/>
      <c r="G22" s="294"/>
      <c r="H22" s="295"/>
      <c r="I22" s="294"/>
      <c r="J22" s="31"/>
      <c r="K22" s="296"/>
      <c r="L22" s="31"/>
      <c r="M22" s="31"/>
      <c r="N22" s="31"/>
      <c r="O22" s="297"/>
      <c r="P22" s="297"/>
      <c r="Q22" s="297"/>
      <c r="R22" s="297"/>
      <c r="S22" s="29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2"/>
  <sheetViews>
    <sheetView zoomScale="60" zoomScaleNormal="60" workbookViewId="0">
      <selection activeCell="K19" sqref="K19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153" customWidth="1"/>
    <col min="5" max="5" width="73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</cols>
  <sheetData>
    <row r="2" spans="1:21" ht="22.8" x14ac:dyDescent="0.4">
      <c r="A2" s="6" t="s">
        <v>1</v>
      </c>
      <c r="B2" s="7"/>
      <c r="C2" s="316"/>
      <c r="D2" s="318" t="s">
        <v>3</v>
      </c>
      <c r="E2" s="6"/>
      <c r="F2" s="8" t="s">
        <v>2</v>
      </c>
      <c r="G2" s="159">
        <v>18</v>
      </c>
      <c r="H2" s="6"/>
      <c r="K2" s="8"/>
      <c r="L2" s="7"/>
      <c r="M2" s="1"/>
      <c r="N2" s="2"/>
    </row>
    <row r="3" spans="1:21" ht="15" thickBot="1" x14ac:dyDescent="0.35">
      <c r="A3" s="1"/>
      <c r="B3" s="3"/>
      <c r="C3" s="317"/>
      <c r="D3" s="31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843"/>
      <c r="C4" s="842" t="s">
        <v>45</v>
      </c>
      <c r="D4" s="344"/>
      <c r="E4" s="215"/>
      <c r="F4" s="842"/>
      <c r="G4" s="841"/>
      <c r="H4" s="367" t="s">
        <v>26</v>
      </c>
      <c r="I4" s="368"/>
      <c r="J4" s="369"/>
      <c r="K4" s="464" t="s">
        <v>27</v>
      </c>
      <c r="L4" s="918" t="s">
        <v>28</v>
      </c>
      <c r="M4" s="919"/>
      <c r="N4" s="919"/>
      <c r="O4" s="936"/>
      <c r="P4" s="918" t="s">
        <v>29</v>
      </c>
      <c r="Q4" s="921"/>
      <c r="R4" s="921"/>
      <c r="S4" s="922"/>
    </row>
    <row r="5" spans="1:21" s="19" customFormat="1" ht="28.5" customHeight="1" thickBot="1" x14ac:dyDescent="0.35">
      <c r="A5" s="197" t="s">
        <v>0</v>
      </c>
      <c r="B5" s="146"/>
      <c r="C5" s="139" t="s">
        <v>46</v>
      </c>
      <c r="D5" s="345" t="s">
        <v>47</v>
      </c>
      <c r="E5" s="146" t="s">
        <v>44</v>
      </c>
      <c r="F5" s="857" t="s">
        <v>30</v>
      </c>
      <c r="G5" s="177" t="s">
        <v>43</v>
      </c>
      <c r="H5" s="370" t="s">
        <v>31</v>
      </c>
      <c r="I5" s="14" t="s">
        <v>32</v>
      </c>
      <c r="J5" s="105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21" s="19" customFormat="1" ht="39" customHeight="1" x14ac:dyDescent="0.3">
      <c r="A6" s="147" t="s">
        <v>6</v>
      </c>
      <c r="B6" s="193"/>
      <c r="C6" s="193" t="s">
        <v>54</v>
      </c>
      <c r="D6" s="385" t="s">
        <v>23</v>
      </c>
      <c r="E6" s="858" t="s">
        <v>158</v>
      </c>
      <c r="F6" s="179">
        <v>48</v>
      </c>
      <c r="G6" s="839"/>
      <c r="H6" s="331">
        <v>2.88</v>
      </c>
      <c r="I6" s="17">
        <v>13.92</v>
      </c>
      <c r="J6" s="51">
        <v>28.8</v>
      </c>
      <c r="K6" s="467">
        <v>254.4</v>
      </c>
      <c r="L6" s="357"/>
      <c r="M6" s="46"/>
      <c r="N6" s="46"/>
      <c r="O6" s="60"/>
      <c r="P6" s="357"/>
      <c r="Q6" s="46"/>
      <c r="R6" s="46"/>
      <c r="S6" s="303"/>
    </row>
    <row r="7" spans="1:21" s="42" customFormat="1" ht="26.4" customHeight="1" x14ac:dyDescent="0.3">
      <c r="A7" s="198"/>
      <c r="B7" s="219"/>
      <c r="C7" s="190">
        <v>56</v>
      </c>
      <c r="D7" s="346" t="s">
        <v>75</v>
      </c>
      <c r="E7" s="450" t="s">
        <v>135</v>
      </c>
      <c r="F7" s="399" t="s">
        <v>113</v>
      </c>
      <c r="G7" s="228"/>
      <c r="H7" s="331">
        <v>6.25</v>
      </c>
      <c r="I7" s="17">
        <v>7.15</v>
      </c>
      <c r="J7" s="51">
        <v>31.59</v>
      </c>
      <c r="K7" s="353">
        <v>215.25</v>
      </c>
      <c r="L7" s="331">
        <v>0.06</v>
      </c>
      <c r="M7" s="17">
        <v>0.88</v>
      </c>
      <c r="N7" s="17">
        <v>32.39</v>
      </c>
      <c r="O7" s="21">
        <v>0.14000000000000001</v>
      </c>
      <c r="P7" s="331">
        <v>184.17</v>
      </c>
      <c r="Q7" s="17">
        <v>173.51</v>
      </c>
      <c r="R7" s="17">
        <v>31.67</v>
      </c>
      <c r="S7" s="51">
        <v>0.41</v>
      </c>
    </row>
    <row r="8" spans="1:21" s="42" customFormat="1" ht="26.4" customHeight="1" x14ac:dyDescent="0.3">
      <c r="A8" s="198"/>
      <c r="B8" s="219"/>
      <c r="C8" s="188">
        <v>115</v>
      </c>
      <c r="D8" s="203" t="s">
        <v>53</v>
      </c>
      <c r="E8" s="204" t="s">
        <v>52</v>
      </c>
      <c r="F8" s="859">
        <v>200</v>
      </c>
      <c r="G8" s="230"/>
      <c r="H8" s="388">
        <v>6.6</v>
      </c>
      <c r="I8" s="23">
        <v>5.0999999999999996</v>
      </c>
      <c r="J8" s="58">
        <v>18.600000000000001</v>
      </c>
      <c r="K8" s="387">
        <v>148.4</v>
      </c>
      <c r="L8" s="388">
        <v>0.06</v>
      </c>
      <c r="M8" s="23">
        <v>2.6</v>
      </c>
      <c r="N8" s="23">
        <v>2.5999999999999999E-2</v>
      </c>
      <c r="O8" s="24">
        <v>0.02</v>
      </c>
      <c r="P8" s="388">
        <v>226.5</v>
      </c>
      <c r="Q8" s="23">
        <v>187.22</v>
      </c>
      <c r="R8" s="23">
        <v>40.36</v>
      </c>
      <c r="S8" s="58">
        <v>0.98</v>
      </c>
      <c r="T8" s="174"/>
      <c r="U8" s="174"/>
    </row>
    <row r="9" spans="1:21" s="42" customFormat="1" ht="26.4" customHeight="1" x14ac:dyDescent="0.3">
      <c r="A9" s="198"/>
      <c r="B9" s="335"/>
      <c r="C9" s="293">
        <v>119</v>
      </c>
      <c r="D9" s="183" t="s">
        <v>66</v>
      </c>
      <c r="E9" s="183" t="s">
        <v>48</v>
      </c>
      <c r="F9" s="141">
        <v>30</v>
      </c>
      <c r="G9" s="861"/>
      <c r="H9" s="388">
        <v>2.13</v>
      </c>
      <c r="I9" s="23">
        <v>0.21</v>
      </c>
      <c r="J9" s="58">
        <v>13.26</v>
      </c>
      <c r="K9" s="733">
        <v>72</v>
      </c>
      <c r="L9" s="388">
        <v>0.03</v>
      </c>
      <c r="M9" s="23">
        <v>0</v>
      </c>
      <c r="N9" s="23">
        <v>0</v>
      </c>
      <c r="O9" s="24">
        <v>0.05</v>
      </c>
      <c r="P9" s="388">
        <v>11.1</v>
      </c>
      <c r="Q9" s="23">
        <v>65.400000000000006</v>
      </c>
      <c r="R9" s="23">
        <v>19.5</v>
      </c>
      <c r="S9" s="58">
        <v>0.84</v>
      </c>
      <c r="T9" s="174"/>
      <c r="U9" s="174"/>
    </row>
    <row r="10" spans="1:21" s="42" customFormat="1" ht="26.4" customHeight="1" x14ac:dyDescent="0.3">
      <c r="A10" s="198"/>
      <c r="B10" s="189"/>
      <c r="C10" s="189">
        <v>120</v>
      </c>
      <c r="D10" s="183" t="s">
        <v>55</v>
      </c>
      <c r="E10" s="183" t="s">
        <v>14</v>
      </c>
      <c r="F10" s="141">
        <v>20</v>
      </c>
      <c r="G10" s="861"/>
      <c r="H10" s="388">
        <v>1.1399999999999999</v>
      </c>
      <c r="I10" s="23">
        <v>0.22</v>
      </c>
      <c r="J10" s="58">
        <v>7.44</v>
      </c>
      <c r="K10" s="733">
        <v>36.26</v>
      </c>
      <c r="L10" s="388">
        <v>0.02</v>
      </c>
      <c r="M10" s="23">
        <v>0.08</v>
      </c>
      <c r="N10" s="23">
        <v>0</v>
      </c>
      <c r="O10" s="24">
        <v>0.06</v>
      </c>
      <c r="P10" s="388">
        <v>6.8</v>
      </c>
      <c r="Q10" s="23">
        <v>24</v>
      </c>
      <c r="R10" s="23">
        <v>8.1999999999999993</v>
      </c>
      <c r="S10" s="58">
        <v>0.46</v>
      </c>
      <c r="T10" s="174"/>
      <c r="U10" s="174"/>
    </row>
    <row r="11" spans="1:21" s="42" customFormat="1" ht="26.4" customHeight="1" x14ac:dyDescent="0.3">
      <c r="A11" s="198"/>
      <c r="B11" s="189"/>
      <c r="C11" s="189"/>
      <c r="D11" s="183"/>
      <c r="E11" s="212" t="s">
        <v>24</v>
      </c>
      <c r="F11" s="583">
        <v>545</v>
      </c>
      <c r="G11" s="861"/>
      <c r="H11" s="388">
        <f t="shared" ref="H11:S11" si="0">H6+H7+H8+H10</f>
        <v>16.869999999999997</v>
      </c>
      <c r="I11" s="23">
        <f t="shared" si="0"/>
        <v>26.39</v>
      </c>
      <c r="J11" s="58">
        <f t="shared" si="0"/>
        <v>86.43</v>
      </c>
      <c r="K11" s="703">
        <f>K6+K7+K8+K9+K10</f>
        <v>726.31</v>
      </c>
      <c r="L11" s="388">
        <f t="shared" si="0"/>
        <v>0.13999999999999999</v>
      </c>
      <c r="M11" s="23">
        <f t="shared" si="0"/>
        <v>3.56</v>
      </c>
      <c r="N11" s="23">
        <f t="shared" si="0"/>
        <v>32.416000000000004</v>
      </c>
      <c r="O11" s="24">
        <f t="shared" si="0"/>
        <v>0.22</v>
      </c>
      <c r="P11" s="388">
        <f t="shared" si="0"/>
        <v>417.46999999999997</v>
      </c>
      <c r="Q11" s="23">
        <f t="shared" si="0"/>
        <v>384.73</v>
      </c>
      <c r="R11" s="23">
        <f t="shared" si="0"/>
        <v>80.23</v>
      </c>
      <c r="S11" s="58">
        <f t="shared" si="0"/>
        <v>1.8499999999999999</v>
      </c>
      <c r="T11" s="174"/>
      <c r="U11" s="174"/>
    </row>
    <row r="12" spans="1:21" s="42" customFormat="1" ht="26.4" customHeight="1" thickBot="1" x14ac:dyDescent="0.35">
      <c r="A12" s="199"/>
      <c r="B12" s="340"/>
      <c r="C12" s="192"/>
      <c r="D12" s="347"/>
      <c r="E12" s="213" t="s">
        <v>25</v>
      </c>
      <c r="F12" s="860"/>
      <c r="G12" s="275"/>
      <c r="H12" s="284"/>
      <c r="I12" s="63"/>
      <c r="J12" s="156"/>
      <c r="K12" s="862">
        <f>K11/23.5</f>
        <v>30.906808510638296</v>
      </c>
      <c r="L12" s="284"/>
      <c r="M12" s="63"/>
      <c r="N12" s="63"/>
      <c r="O12" s="178"/>
      <c r="P12" s="284"/>
      <c r="Q12" s="63"/>
      <c r="R12" s="63"/>
      <c r="S12" s="156"/>
    </row>
    <row r="13" spans="1:21" s="19" customFormat="1" ht="26.4" customHeight="1" x14ac:dyDescent="0.3">
      <c r="A13" s="147" t="s">
        <v>7</v>
      </c>
      <c r="B13" s="389"/>
      <c r="C13" s="302">
        <v>137</v>
      </c>
      <c r="D13" s="300" t="s">
        <v>23</v>
      </c>
      <c r="E13" s="385" t="s">
        <v>96</v>
      </c>
      <c r="F13" s="390">
        <v>150</v>
      </c>
      <c r="G13" s="306"/>
      <c r="H13" s="59">
        <v>1.35</v>
      </c>
      <c r="I13" s="46">
        <v>0</v>
      </c>
      <c r="J13" s="60">
        <v>12.9</v>
      </c>
      <c r="K13" s="265">
        <v>57</v>
      </c>
      <c r="L13" s="59">
        <v>0.09</v>
      </c>
      <c r="M13" s="46">
        <v>57</v>
      </c>
      <c r="N13" s="46">
        <v>0.09</v>
      </c>
      <c r="O13" s="60">
        <v>0</v>
      </c>
      <c r="P13" s="375">
        <v>52.5</v>
      </c>
      <c r="Q13" s="48">
        <v>25.5</v>
      </c>
      <c r="R13" s="48">
        <v>16.5</v>
      </c>
      <c r="S13" s="49">
        <v>0.15</v>
      </c>
      <c r="T13" s="42"/>
      <c r="U13" s="42"/>
    </row>
    <row r="14" spans="1:21" s="19" customFormat="1" ht="26.4" customHeight="1" x14ac:dyDescent="0.3">
      <c r="A14" s="147"/>
      <c r="B14" s="129"/>
      <c r="C14" s="32">
        <v>138</v>
      </c>
      <c r="D14" s="33" t="s">
        <v>9</v>
      </c>
      <c r="E14" s="450" t="s">
        <v>81</v>
      </c>
      <c r="F14" s="271">
        <v>200</v>
      </c>
      <c r="G14" s="190"/>
      <c r="H14" s="111">
        <v>6.2</v>
      </c>
      <c r="I14" s="13">
        <v>6.2</v>
      </c>
      <c r="J14" s="26">
        <v>11</v>
      </c>
      <c r="K14" s="191">
        <v>125.8</v>
      </c>
      <c r="L14" s="111">
        <v>0.08</v>
      </c>
      <c r="M14" s="13">
        <v>10.7</v>
      </c>
      <c r="N14" s="13">
        <v>0</v>
      </c>
      <c r="O14" s="26">
        <v>0.16</v>
      </c>
      <c r="P14" s="332">
        <v>32.44</v>
      </c>
      <c r="Q14" s="13">
        <v>77.28</v>
      </c>
      <c r="R14" s="13">
        <v>51.28</v>
      </c>
      <c r="S14" s="56">
        <v>3.77</v>
      </c>
      <c r="T14" s="174"/>
      <c r="U14" s="174"/>
    </row>
    <row r="15" spans="1:21" s="42" customFormat="1" ht="32.25" customHeight="1" x14ac:dyDescent="0.3">
      <c r="A15" s="148"/>
      <c r="B15" s="219"/>
      <c r="C15" s="15">
        <v>58</v>
      </c>
      <c r="D15" s="27" t="s">
        <v>10</v>
      </c>
      <c r="E15" s="299" t="s">
        <v>49</v>
      </c>
      <c r="F15" s="230">
        <v>90</v>
      </c>
      <c r="G15" s="188"/>
      <c r="H15" s="20">
        <v>12.39</v>
      </c>
      <c r="I15" s="17">
        <v>14.03</v>
      </c>
      <c r="J15" s="21">
        <v>2.5499999999999998</v>
      </c>
      <c r="K15" s="263">
        <v>188.2</v>
      </c>
      <c r="L15" s="20">
        <v>7.0000000000000007E-2</v>
      </c>
      <c r="M15" s="17">
        <v>20.309999999999999</v>
      </c>
      <c r="N15" s="17">
        <v>0.02</v>
      </c>
      <c r="O15" s="21">
        <v>2.3199999999999998</v>
      </c>
      <c r="P15" s="331">
        <v>18.12</v>
      </c>
      <c r="Q15" s="17">
        <v>104.28</v>
      </c>
      <c r="R15" s="17">
        <v>18</v>
      </c>
      <c r="S15" s="51">
        <v>1.17</v>
      </c>
      <c r="T15" s="174"/>
      <c r="U15" s="174"/>
    </row>
    <row r="16" spans="1:21" s="42" customFormat="1" ht="27" customHeight="1" x14ac:dyDescent="0.3">
      <c r="A16" s="148"/>
      <c r="B16" s="165"/>
      <c r="C16" s="188">
        <v>55</v>
      </c>
      <c r="D16" s="239" t="s">
        <v>77</v>
      </c>
      <c r="E16" s="299" t="s">
        <v>136</v>
      </c>
      <c r="F16" s="230">
        <v>150</v>
      </c>
      <c r="G16" s="188"/>
      <c r="H16" s="111">
        <v>3.6</v>
      </c>
      <c r="I16" s="13">
        <v>4.95</v>
      </c>
      <c r="J16" s="26">
        <v>24.6</v>
      </c>
      <c r="K16" s="191">
        <v>156.6</v>
      </c>
      <c r="L16" s="111">
        <v>0.03</v>
      </c>
      <c r="M16" s="13">
        <v>0</v>
      </c>
      <c r="N16" s="13">
        <v>0</v>
      </c>
      <c r="O16" s="26">
        <v>1.71</v>
      </c>
      <c r="P16" s="332">
        <v>19.16</v>
      </c>
      <c r="Q16" s="13">
        <v>158.46</v>
      </c>
      <c r="R16" s="13">
        <v>19.62</v>
      </c>
      <c r="S16" s="56">
        <v>0.87</v>
      </c>
      <c r="T16" s="174"/>
      <c r="U16" s="174"/>
    </row>
    <row r="17" spans="1:21" s="19" customFormat="1" ht="38.25" customHeight="1" x14ac:dyDescent="0.3">
      <c r="A17" s="149"/>
      <c r="B17" s="163"/>
      <c r="C17" s="191">
        <v>104</v>
      </c>
      <c r="D17" s="247" t="s">
        <v>20</v>
      </c>
      <c r="E17" s="299" t="s">
        <v>100</v>
      </c>
      <c r="F17" s="230">
        <v>200</v>
      </c>
      <c r="G17" s="203"/>
      <c r="H17" s="20">
        <v>0</v>
      </c>
      <c r="I17" s="17">
        <v>0</v>
      </c>
      <c r="J17" s="21">
        <v>19.8</v>
      </c>
      <c r="K17" s="263">
        <v>81.599999999999994</v>
      </c>
      <c r="L17" s="20">
        <v>0.16</v>
      </c>
      <c r="M17" s="17">
        <v>9.16</v>
      </c>
      <c r="N17" s="17">
        <v>0.12</v>
      </c>
      <c r="O17" s="21">
        <v>0.8</v>
      </c>
      <c r="P17" s="331">
        <v>0.76</v>
      </c>
      <c r="Q17" s="17">
        <v>0</v>
      </c>
      <c r="R17" s="17">
        <v>0</v>
      </c>
      <c r="S17" s="51">
        <v>0</v>
      </c>
      <c r="T17" s="112"/>
      <c r="U17" s="112"/>
    </row>
    <row r="18" spans="1:21" s="19" customFormat="1" ht="26.4" customHeight="1" x14ac:dyDescent="0.3">
      <c r="A18" s="149"/>
      <c r="B18" s="163"/>
      <c r="C18" s="191">
        <v>119</v>
      </c>
      <c r="D18" s="239" t="s">
        <v>15</v>
      </c>
      <c r="E18" s="204" t="s">
        <v>66</v>
      </c>
      <c r="F18" s="230">
        <v>45</v>
      </c>
      <c r="G18" s="188"/>
      <c r="H18" s="20">
        <v>3.19</v>
      </c>
      <c r="I18" s="17">
        <v>0.31</v>
      </c>
      <c r="J18" s="21">
        <v>19.89</v>
      </c>
      <c r="K18" s="263">
        <v>108</v>
      </c>
      <c r="L18" s="20">
        <v>0.05</v>
      </c>
      <c r="M18" s="17">
        <v>0</v>
      </c>
      <c r="N18" s="17">
        <v>0</v>
      </c>
      <c r="O18" s="21">
        <v>0.08</v>
      </c>
      <c r="P18" s="331">
        <v>16.649999999999999</v>
      </c>
      <c r="Q18" s="17">
        <v>98.1</v>
      </c>
      <c r="R18" s="17">
        <v>29.25</v>
      </c>
      <c r="S18" s="276">
        <v>1.26</v>
      </c>
      <c r="T18" s="112"/>
      <c r="U18" s="112"/>
    </row>
    <row r="19" spans="1:21" s="19" customFormat="1" ht="23.25" customHeight="1" x14ac:dyDescent="0.3">
      <c r="A19" s="149"/>
      <c r="B19" s="190"/>
      <c r="C19" s="188">
        <v>120</v>
      </c>
      <c r="D19" s="239" t="s">
        <v>16</v>
      </c>
      <c r="E19" s="204" t="s">
        <v>55</v>
      </c>
      <c r="F19" s="230">
        <v>25</v>
      </c>
      <c r="G19" s="188"/>
      <c r="H19" s="20">
        <v>1.42</v>
      </c>
      <c r="I19" s="17">
        <v>0.27</v>
      </c>
      <c r="J19" s="21">
        <v>9.3000000000000007</v>
      </c>
      <c r="K19" s="263">
        <v>45.32</v>
      </c>
      <c r="L19" s="20">
        <v>0.02</v>
      </c>
      <c r="M19" s="17">
        <v>0.1</v>
      </c>
      <c r="N19" s="17">
        <v>0</v>
      </c>
      <c r="O19" s="21">
        <v>7.0000000000000007E-2</v>
      </c>
      <c r="P19" s="331">
        <v>8.5</v>
      </c>
      <c r="Q19" s="17">
        <v>30</v>
      </c>
      <c r="R19" s="17">
        <v>10.25</v>
      </c>
      <c r="S19" s="276">
        <v>0.56999999999999995</v>
      </c>
      <c r="T19" s="112"/>
      <c r="U19" s="112"/>
    </row>
    <row r="20" spans="1:21" s="42" customFormat="1" ht="26.4" customHeight="1" x14ac:dyDescent="0.3">
      <c r="A20" s="148"/>
      <c r="B20" s="219"/>
      <c r="C20" s="194"/>
      <c r="D20" s="822"/>
      <c r="E20" s="212" t="s">
        <v>24</v>
      </c>
      <c r="F20" s="416">
        <f>SUM(F13:F19)</f>
        <v>860</v>
      </c>
      <c r="G20" s="194"/>
      <c r="H20" s="41">
        <f t="shared" ref="H20:S20" si="1">SUM(H13:H19)</f>
        <v>28.150000000000006</v>
      </c>
      <c r="I20" s="40">
        <f t="shared" si="1"/>
        <v>25.759999999999998</v>
      </c>
      <c r="J20" s="378">
        <f t="shared" si="1"/>
        <v>100.03999999999999</v>
      </c>
      <c r="K20" s="380">
        <f t="shared" si="1"/>
        <v>762.5200000000001</v>
      </c>
      <c r="L20" s="41">
        <f t="shared" si="1"/>
        <v>0.5</v>
      </c>
      <c r="M20" s="40">
        <f t="shared" si="1"/>
        <v>97.27</v>
      </c>
      <c r="N20" s="40">
        <f t="shared" si="1"/>
        <v>0.22999999999999998</v>
      </c>
      <c r="O20" s="378">
        <f t="shared" si="1"/>
        <v>5.14</v>
      </c>
      <c r="P20" s="281">
        <f t="shared" si="1"/>
        <v>148.13</v>
      </c>
      <c r="Q20" s="40">
        <f t="shared" si="1"/>
        <v>493.62</v>
      </c>
      <c r="R20" s="40">
        <f t="shared" si="1"/>
        <v>144.9</v>
      </c>
      <c r="S20" s="359">
        <f t="shared" si="1"/>
        <v>7.79</v>
      </c>
    </row>
    <row r="21" spans="1:21" s="42" customFormat="1" ht="26.4" customHeight="1" thickBot="1" x14ac:dyDescent="0.35">
      <c r="A21" s="201"/>
      <c r="B21" s="340"/>
      <c r="C21" s="195"/>
      <c r="D21" s="823"/>
      <c r="E21" s="213" t="s">
        <v>25</v>
      </c>
      <c r="F21" s="275"/>
      <c r="G21" s="192"/>
      <c r="H21" s="211"/>
      <c r="I21" s="63"/>
      <c r="J21" s="178"/>
      <c r="K21" s="269">
        <f>K20/23.5</f>
        <v>32.447659574468091</v>
      </c>
      <c r="L21" s="211"/>
      <c r="M21" s="63"/>
      <c r="N21" s="63"/>
      <c r="O21" s="178"/>
      <c r="P21" s="284"/>
      <c r="Q21" s="63"/>
      <c r="R21" s="63"/>
      <c r="S21" s="379"/>
    </row>
    <row r="22" spans="1:21" ht="15.6" x14ac:dyDescent="0.3">
      <c r="A22" s="9"/>
      <c r="B22" s="311"/>
      <c r="C22" s="312"/>
      <c r="D22" s="320"/>
      <c r="E22" s="31"/>
      <c r="F22" s="31"/>
      <c r="G22" s="294"/>
      <c r="H22" s="295"/>
      <c r="I22" s="294"/>
      <c r="J22" s="31"/>
      <c r="K22" s="296"/>
      <c r="L22" s="31"/>
      <c r="M22" s="31"/>
      <c r="N22" s="31"/>
      <c r="O22" s="297"/>
      <c r="P22" s="297"/>
      <c r="Q22" s="297"/>
      <c r="R22" s="297"/>
      <c r="S22" s="297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1"/>
  <sheetViews>
    <sheetView zoomScale="80" zoomScaleNormal="80" workbookViewId="0">
      <selection activeCell="K25" sqref="K25"/>
    </sheetView>
  </sheetViews>
  <sheetFormatPr defaultRowHeight="14.4" x14ac:dyDescent="0.3"/>
  <cols>
    <col min="1" max="2" width="20.6640625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thickBot="1" x14ac:dyDescent="0.35">
      <c r="A4" s="119"/>
      <c r="B4" s="643"/>
      <c r="C4" s="642" t="s">
        <v>45</v>
      </c>
      <c r="D4" s="119"/>
      <c r="E4" s="233"/>
      <c r="F4" s="596"/>
      <c r="G4" s="595"/>
      <c r="H4" s="410" t="s">
        <v>26</v>
      </c>
      <c r="I4" s="464"/>
      <c r="J4" s="352"/>
      <c r="K4" s="261" t="s">
        <v>27</v>
      </c>
      <c r="L4" s="923" t="s">
        <v>28</v>
      </c>
      <c r="M4" s="924"/>
      <c r="N4" s="924"/>
      <c r="O4" s="924"/>
      <c r="P4" s="923" t="s">
        <v>29</v>
      </c>
      <c r="Q4" s="925"/>
      <c r="R4" s="925"/>
      <c r="S4" s="926"/>
    </row>
    <row r="5" spans="1:19" s="19" customFormat="1" ht="28.5" customHeight="1" thickBot="1" x14ac:dyDescent="0.35">
      <c r="A5" s="120" t="s">
        <v>0</v>
      </c>
      <c r="B5" s="486"/>
      <c r="C5" s="146" t="s">
        <v>46</v>
      </c>
      <c r="D5" s="615" t="s">
        <v>47</v>
      </c>
      <c r="E5" s="139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262" t="s">
        <v>34</v>
      </c>
      <c r="L5" s="554" t="s">
        <v>35</v>
      </c>
      <c r="M5" s="543" t="s">
        <v>36</v>
      </c>
      <c r="N5" s="543" t="s">
        <v>37</v>
      </c>
      <c r="O5" s="616" t="s">
        <v>38</v>
      </c>
      <c r="P5" s="370" t="s">
        <v>39</v>
      </c>
      <c r="Q5" s="14" t="s">
        <v>40</v>
      </c>
      <c r="R5" s="14" t="s">
        <v>41</v>
      </c>
      <c r="S5" s="105" t="s">
        <v>42</v>
      </c>
    </row>
    <row r="6" spans="1:19" s="19" customFormat="1" ht="26.4" customHeight="1" x14ac:dyDescent="0.3">
      <c r="A6" s="121" t="s">
        <v>6</v>
      </c>
      <c r="B6" s="113"/>
      <c r="C6" s="302" t="s">
        <v>54</v>
      </c>
      <c r="D6" s="298" t="s">
        <v>23</v>
      </c>
      <c r="E6" s="384" t="s">
        <v>51</v>
      </c>
      <c r="F6" s="302">
        <v>17</v>
      </c>
      <c r="G6" s="443"/>
      <c r="H6" s="357">
        <v>1.7</v>
      </c>
      <c r="I6" s="46">
        <v>4.42</v>
      </c>
      <c r="J6" s="303">
        <v>0.85</v>
      </c>
      <c r="K6" s="305">
        <v>49.98</v>
      </c>
      <c r="L6" s="357">
        <v>0</v>
      </c>
      <c r="M6" s="46">
        <v>0.1</v>
      </c>
      <c r="N6" s="46">
        <v>0</v>
      </c>
      <c r="O6" s="60">
        <v>0</v>
      </c>
      <c r="P6" s="357">
        <v>25.16</v>
      </c>
      <c r="Q6" s="46">
        <v>18.190000000000001</v>
      </c>
      <c r="R6" s="46">
        <v>3.74</v>
      </c>
      <c r="S6" s="303">
        <v>0.1</v>
      </c>
    </row>
    <row r="7" spans="1:19" s="19" customFormat="1" ht="26.4" customHeight="1" x14ac:dyDescent="0.3">
      <c r="A7" s="121"/>
      <c r="B7" s="113"/>
      <c r="C7" s="188">
        <v>54</v>
      </c>
      <c r="D7" s="203" t="s">
        <v>77</v>
      </c>
      <c r="E7" s="247" t="s">
        <v>50</v>
      </c>
      <c r="F7" s="188">
        <v>150</v>
      </c>
      <c r="G7" s="179"/>
      <c r="H7" s="388">
        <v>7.2</v>
      </c>
      <c r="I7" s="23">
        <v>5.0999999999999996</v>
      </c>
      <c r="J7" s="58">
        <v>33.9</v>
      </c>
      <c r="K7" s="266">
        <v>210.3</v>
      </c>
      <c r="L7" s="388">
        <v>0.21</v>
      </c>
      <c r="M7" s="23">
        <v>0</v>
      </c>
      <c r="N7" s="23">
        <v>0</v>
      </c>
      <c r="O7" s="24">
        <v>1.74</v>
      </c>
      <c r="P7" s="388">
        <v>14.55</v>
      </c>
      <c r="Q7" s="23">
        <v>208.87</v>
      </c>
      <c r="R7" s="23">
        <v>139.99</v>
      </c>
      <c r="S7" s="58">
        <v>4.68</v>
      </c>
    </row>
    <row r="8" spans="1:19" s="19" customFormat="1" ht="44.25" customHeight="1" x14ac:dyDescent="0.3">
      <c r="A8" s="121"/>
      <c r="B8" s="113"/>
      <c r="C8" s="188">
        <v>58</v>
      </c>
      <c r="D8" s="203" t="s">
        <v>10</v>
      </c>
      <c r="E8" s="234" t="s">
        <v>49</v>
      </c>
      <c r="F8" s="188">
        <v>90</v>
      </c>
      <c r="G8" s="179"/>
      <c r="H8" s="331">
        <v>12.4</v>
      </c>
      <c r="I8" s="17">
        <v>14.03</v>
      </c>
      <c r="J8" s="51">
        <v>2.56</v>
      </c>
      <c r="K8" s="263">
        <v>188.2</v>
      </c>
      <c r="L8" s="331">
        <v>7.0000000000000007E-2</v>
      </c>
      <c r="M8" s="17">
        <v>20.3</v>
      </c>
      <c r="N8" s="17">
        <v>0.03</v>
      </c>
      <c r="O8" s="21">
        <v>2.2999999999999998</v>
      </c>
      <c r="P8" s="331">
        <v>18.100000000000001</v>
      </c>
      <c r="Q8" s="17">
        <v>104.3</v>
      </c>
      <c r="R8" s="17">
        <v>18</v>
      </c>
      <c r="S8" s="51">
        <v>1.2</v>
      </c>
    </row>
    <row r="9" spans="1:19" s="19" customFormat="1" ht="37.5" customHeight="1" x14ac:dyDescent="0.3">
      <c r="A9" s="121"/>
      <c r="B9" s="113"/>
      <c r="C9" s="190">
        <v>104</v>
      </c>
      <c r="D9" s="346" t="s">
        <v>20</v>
      </c>
      <c r="E9" s="329" t="s">
        <v>100</v>
      </c>
      <c r="F9" s="253">
        <v>200</v>
      </c>
      <c r="G9" s="140"/>
      <c r="H9" s="331">
        <v>0</v>
      </c>
      <c r="I9" s="17">
        <v>0</v>
      </c>
      <c r="J9" s="51">
        <v>19.2</v>
      </c>
      <c r="K9" s="263">
        <v>76.8</v>
      </c>
      <c r="L9" s="331">
        <v>0.16</v>
      </c>
      <c r="M9" s="17">
        <v>9.16</v>
      </c>
      <c r="N9" s="17">
        <v>0.12</v>
      </c>
      <c r="O9" s="21">
        <v>0.8</v>
      </c>
      <c r="P9" s="331">
        <v>0.76</v>
      </c>
      <c r="Q9" s="17">
        <v>0</v>
      </c>
      <c r="R9" s="17">
        <v>0</v>
      </c>
      <c r="S9" s="51">
        <v>0</v>
      </c>
    </row>
    <row r="10" spans="1:19" s="19" customFormat="1" ht="26.4" customHeight="1" x14ac:dyDescent="0.3">
      <c r="A10" s="121"/>
      <c r="B10" s="113"/>
      <c r="C10" s="191">
        <v>119</v>
      </c>
      <c r="D10" s="203" t="s">
        <v>15</v>
      </c>
      <c r="E10" s="247" t="s">
        <v>21</v>
      </c>
      <c r="F10" s="188">
        <v>30</v>
      </c>
      <c r="G10" s="179"/>
      <c r="H10" s="331">
        <v>2.13</v>
      </c>
      <c r="I10" s="17">
        <v>0.21</v>
      </c>
      <c r="J10" s="51">
        <v>13.26</v>
      </c>
      <c r="K10" s="264">
        <v>72</v>
      </c>
      <c r="L10" s="331">
        <v>0.03</v>
      </c>
      <c r="M10" s="17">
        <v>0</v>
      </c>
      <c r="N10" s="17">
        <v>0</v>
      </c>
      <c r="O10" s="21">
        <v>0.05</v>
      </c>
      <c r="P10" s="331">
        <v>11.1</v>
      </c>
      <c r="Q10" s="17">
        <v>65.400000000000006</v>
      </c>
      <c r="R10" s="17">
        <v>19.5</v>
      </c>
      <c r="S10" s="51">
        <v>0.84</v>
      </c>
    </row>
    <row r="11" spans="1:19" s="19" customFormat="1" ht="26.4" customHeight="1" x14ac:dyDescent="0.3">
      <c r="A11" s="121"/>
      <c r="B11" s="113"/>
      <c r="C11" s="188">
        <v>120</v>
      </c>
      <c r="D11" s="203" t="s">
        <v>16</v>
      </c>
      <c r="E11" s="247" t="s">
        <v>55</v>
      </c>
      <c r="F11" s="188">
        <v>20</v>
      </c>
      <c r="G11" s="179"/>
      <c r="H11" s="331">
        <v>1.1399999999999999</v>
      </c>
      <c r="I11" s="17">
        <v>0.22</v>
      </c>
      <c r="J11" s="51">
        <v>7.44</v>
      </c>
      <c r="K11" s="264">
        <v>36.26</v>
      </c>
      <c r="L11" s="331">
        <v>0.02</v>
      </c>
      <c r="M11" s="17">
        <v>0.08</v>
      </c>
      <c r="N11" s="17">
        <v>0</v>
      </c>
      <c r="O11" s="21">
        <v>0.06</v>
      </c>
      <c r="P11" s="331">
        <v>6.8</v>
      </c>
      <c r="Q11" s="17">
        <v>24</v>
      </c>
      <c r="R11" s="17">
        <v>8.1999999999999993</v>
      </c>
      <c r="S11" s="51">
        <v>0.46</v>
      </c>
    </row>
    <row r="12" spans="1:19" s="19" customFormat="1" ht="26.4" customHeight="1" x14ac:dyDescent="0.3">
      <c r="A12" s="121"/>
      <c r="B12" s="113"/>
      <c r="C12" s="188"/>
      <c r="D12" s="203"/>
      <c r="E12" s="434" t="s">
        <v>24</v>
      </c>
      <c r="F12" s="463">
        <f>SUM(F6:F11)</f>
        <v>507</v>
      </c>
      <c r="G12" s="179"/>
      <c r="H12" s="331">
        <f t="shared" ref="H12:S12" si="0">SUM(H6:H11)</f>
        <v>24.57</v>
      </c>
      <c r="I12" s="17">
        <f t="shared" si="0"/>
        <v>23.979999999999997</v>
      </c>
      <c r="J12" s="51">
        <f t="shared" si="0"/>
        <v>77.210000000000008</v>
      </c>
      <c r="K12" s="541">
        <f t="shared" si="0"/>
        <v>633.54</v>
      </c>
      <c r="L12" s="331">
        <f t="shared" si="0"/>
        <v>0.4900000000000001</v>
      </c>
      <c r="M12" s="17">
        <f t="shared" si="0"/>
        <v>29.64</v>
      </c>
      <c r="N12" s="17">
        <f t="shared" si="0"/>
        <v>0.15</v>
      </c>
      <c r="O12" s="21">
        <f t="shared" si="0"/>
        <v>4.9499999999999993</v>
      </c>
      <c r="P12" s="331">
        <f t="shared" si="0"/>
        <v>76.47</v>
      </c>
      <c r="Q12" s="17">
        <f t="shared" si="0"/>
        <v>420.76</v>
      </c>
      <c r="R12" s="17">
        <f t="shared" si="0"/>
        <v>189.43</v>
      </c>
      <c r="S12" s="51">
        <f t="shared" si="0"/>
        <v>7.2799999999999994</v>
      </c>
    </row>
    <row r="13" spans="1:19" s="19" customFormat="1" ht="26.4" customHeight="1" thickBot="1" x14ac:dyDescent="0.35">
      <c r="A13" s="562"/>
      <c r="B13" s="113"/>
      <c r="C13" s="531"/>
      <c r="D13" s="477"/>
      <c r="E13" s="436" t="s">
        <v>25</v>
      </c>
      <c r="F13" s="531"/>
      <c r="G13" s="530"/>
      <c r="H13" s="742"/>
      <c r="I13" s="740"/>
      <c r="J13" s="741"/>
      <c r="K13" s="540">
        <f>K12/23.5</f>
        <v>26.959148936170212</v>
      </c>
      <c r="L13" s="742"/>
      <c r="M13" s="740"/>
      <c r="N13" s="740"/>
      <c r="O13" s="743"/>
      <c r="P13" s="742"/>
      <c r="Q13" s="740"/>
      <c r="R13" s="740"/>
      <c r="S13" s="741"/>
    </row>
    <row r="14" spans="1:19" s="19" customFormat="1" ht="26.4" customHeight="1" x14ac:dyDescent="0.3">
      <c r="A14" s="200" t="s">
        <v>7</v>
      </c>
      <c r="B14" s="385"/>
      <c r="C14" s="614">
        <v>135</v>
      </c>
      <c r="D14" s="590" t="s">
        <v>23</v>
      </c>
      <c r="E14" s="244" t="s">
        <v>64</v>
      </c>
      <c r="F14" s="210">
        <v>60</v>
      </c>
      <c r="G14" s="371"/>
      <c r="H14" s="525">
        <v>1.2</v>
      </c>
      <c r="I14" s="61">
        <v>5.4</v>
      </c>
      <c r="J14" s="62">
        <v>5.16</v>
      </c>
      <c r="K14" s="387">
        <v>73.2</v>
      </c>
      <c r="L14" s="525">
        <v>0.01</v>
      </c>
      <c r="M14" s="61">
        <v>4.2</v>
      </c>
      <c r="N14" s="61">
        <v>0.55000000000000004</v>
      </c>
      <c r="O14" s="604">
        <v>0</v>
      </c>
      <c r="P14" s="525">
        <v>24.6</v>
      </c>
      <c r="Q14" s="61">
        <v>40.200000000000003</v>
      </c>
      <c r="R14" s="61">
        <v>21</v>
      </c>
      <c r="S14" s="62">
        <v>4.2</v>
      </c>
    </row>
    <row r="15" spans="1:19" s="19" customFormat="1" ht="26.4" customHeight="1" x14ac:dyDescent="0.3">
      <c r="A15" s="198"/>
      <c r="B15" s="285"/>
      <c r="C15" s="202">
        <v>36</v>
      </c>
      <c r="D15" s="285" t="s">
        <v>9</v>
      </c>
      <c r="E15" s="406" t="s">
        <v>56</v>
      </c>
      <c r="F15" s="189">
        <v>200</v>
      </c>
      <c r="G15" s="287"/>
      <c r="H15" s="342">
        <v>5</v>
      </c>
      <c r="I15" s="117">
        <v>8.6</v>
      </c>
      <c r="J15" s="290">
        <v>12.6</v>
      </c>
      <c r="K15" s="591">
        <v>147.80000000000001</v>
      </c>
      <c r="L15" s="342">
        <v>0.1</v>
      </c>
      <c r="M15" s="117">
        <v>10.08</v>
      </c>
      <c r="N15" s="117">
        <v>0</v>
      </c>
      <c r="O15" s="118">
        <v>1.1000000000000001</v>
      </c>
      <c r="P15" s="342">
        <v>41.98</v>
      </c>
      <c r="Q15" s="117">
        <v>122.08</v>
      </c>
      <c r="R15" s="117">
        <v>36.96</v>
      </c>
      <c r="S15" s="290">
        <v>11.18</v>
      </c>
    </row>
    <row r="16" spans="1:19" s="19" customFormat="1" ht="26.4" customHeight="1" x14ac:dyDescent="0.3">
      <c r="A16" s="148"/>
      <c r="B16" s="328" t="s">
        <v>93</v>
      </c>
      <c r="C16" s="216">
        <v>90</v>
      </c>
      <c r="D16" s="326" t="s">
        <v>10</v>
      </c>
      <c r="E16" s="506" t="s">
        <v>159</v>
      </c>
      <c r="F16" s="513">
        <v>90</v>
      </c>
      <c r="G16" s="225"/>
      <c r="H16" s="341">
        <v>15.21</v>
      </c>
      <c r="I16" s="66">
        <v>14.04</v>
      </c>
      <c r="J16" s="108">
        <v>8.91</v>
      </c>
      <c r="K16" s="519">
        <v>222.75</v>
      </c>
      <c r="L16" s="341">
        <v>0.37</v>
      </c>
      <c r="M16" s="66">
        <v>0.09</v>
      </c>
      <c r="N16" s="66">
        <v>0</v>
      </c>
      <c r="O16" s="67">
        <v>0.49</v>
      </c>
      <c r="P16" s="341">
        <v>54.18</v>
      </c>
      <c r="Q16" s="66">
        <v>117.54</v>
      </c>
      <c r="R16" s="66">
        <v>24.8</v>
      </c>
      <c r="S16" s="108">
        <v>1.6</v>
      </c>
    </row>
    <row r="17" spans="1:19" s="19" customFormat="1" ht="26.4" customHeight="1" x14ac:dyDescent="0.3">
      <c r="A17" s="148"/>
      <c r="B17" s="679" t="s">
        <v>95</v>
      </c>
      <c r="C17" s="221">
        <v>88</v>
      </c>
      <c r="D17" s="327" t="s">
        <v>10</v>
      </c>
      <c r="E17" s="507" t="s">
        <v>169</v>
      </c>
      <c r="F17" s="514">
        <v>90</v>
      </c>
      <c r="G17" s="226"/>
      <c r="H17" s="645">
        <v>18</v>
      </c>
      <c r="I17" s="115">
        <v>15.58</v>
      </c>
      <c r="J17" s="646">
        <v>2.89</v>
      </c>
      <c r="K17" s="877">
        <v>232.83</v>
      </c>
      <c r="L17" s="645">
        <v>0.05</v>
      </c>
      <c r="M17" s="115">
        <v>0.55000000000000004</v>
      </c>
      <c r="N17" s="115">
        <v>0</v>
      </c>
      <c r="O17" s="116">
        <v>0.82</v>
      </c>
      <c r="P17" s="645">
        <v>11.7</v>
      </c>
      <c r="Q17" s="115">
        <v>170.76</v>
      </c>
      <c r="R17" s="115">
        <v>22.04</v>
      </c>
      <c r="S17" s="646">
        <v>2.4700000000000002</v>
      </c>
    </row>
    <row r="18" spans="1:19" s="19" customFormat="1" ht="33" customHeight="1" x14ac:dyDescent="0.3">
      <c r="A18" s="148"/>
      <c r="B18" s="328" t="s">
        <v>93</v>
      </c>
      <c r="C18" s="216">
        <v>218</v>
      </c>
      <c r="D18" s="326" t="s">
        <v>57</v>
      </c>
      <c r="E18" s="665" t="s">
        <v>168</v>
      </c>
      <c r="F18" s="251">
        <v>150</v>
      </c>
      <c r="G18" s="517"/>
      <c r="H18" s="456">
        <v>4.1399999999999997</v>
      </c>
      <c r="I18" s="81">
        <v>10.86</v>
      </c>
      <c r="J18" s="82">
        <v>18.64</v>
      </c>
      <c r="K18" s="620">
        <v>189</v>
      </c>
      <c r="L18" s="456">
        <v>0.15</v>
      </c>
      <c r="M18" s="81">
        <v>13.75</v>
      </c>
      <c r="N18" s="81">
        <v>0.21</v>
      </c>
      <c r="O18" s="152">
        <v>0.37</v>
      </c>
      <c r="P18" s="456">
        <v>72.209999999999994</v>
      </c>
      <c r="Q18" s="81">
        <v>101.37</v>
      </c>
      <c r="R18" s="81">
        <v>42.64</v>
      </c>
      <c r="S18" s="82">
        <v>1.6</v>
      </c>
    </row>
    <row r="19" spans="1:19" s="19" customFormat="1" ht="33" customHeight="1" x14ac:dyDescent="0.3">
      <c r="A19" s="148"/>
      <c r="B19" s="679" t="s">
        <v>95</v>
      </c>
      <c r="C19" s="221">
        <v>205</v>
      </c>
      <c r="D19" s="327" t="s">
        <v>57</v>
      </c>
      <c r="E19" s="661" t="s">
        <v>170</v>
      </c>
      <c r="F19" s="252">
        <v>150</v>
      </c>
      <c r="G19" s="516"/>
      <c r="H19" s="333">
        <v>4.1399999999999997</v>
      </c>
      <c r="I19" s="84">
        <v>10.86</v>
      </c>
      <c r="J19" s="150">
        <v>18.64</v>
      </c>
      <c r="K19" s="878">
        <v>189</v>
      </c>
      <c r="L19" s="333">
        <v>0.15</v>
      </c>
      <c r="M19" s="84">
        <v>13.75</v>
      </c>
      <c r="N19" s="84">
        <v>0.01</v>
      </c>
      <c r="O19" s="662">
        <v>0.37</v>
      </c>
      <c r="P19" s="333">
        <v>72.209999999999994</v>
      </c>
      <c r="Q19" s="84">
        <v>101.37</v>
      </c>
      <c r="R19" s="84">
        <v>42.64</v>
      </c>
      <c r="S19" s="150">
        <v>1.6</v>
      </c>
    </row>
    <row r="20" spans="1:19" s="19" customFormat="1" ht="51" customHeight="1" x14ac:dyDescent="0.3">
      <c r="A20" s="148"/>
      <c r="B20" s="307"/>
      <c r="C20" s="202">
        <v>219</v>
      </c>
      <c r="D20" s="285" t="s">
        <v>20</v>
      </c>
      <c r="E20" s="406" t="s">
        <v>151</v>
      </c>
      <c r="F20" s="189">
        <v>200</v>
      </c>
      <c r="G20" s="287"/>
      <c r="H20" s="388">
        <v>0</v>
      </c>
      <c r="I20" s="23">
        <v>0</v>
      </c>
      <c r="J20" s="58">
        <v>25</v>
      </c>
      <c r="K20" s="733">
        <v>100</v>
      </c>
      <c r="L20" s="388">
        <v>0</v>
      </c>
      <c r="M20" s="23">
        <v>5.48</v>
      </c>
      <c r="N20" s="23">
        <v>0</v>
      </c>
      <c r="O20" s="24">
        <v>0.57999999999999996</v>
      </c>
      <c r="P20" s="388">
        <v>0.4</v>
      </c>
      <c r="Q20" s="23">
        <v>0</v>
      </c>
      <c r="R20" s="23">
        <v>0</v>
      </c>
      <c r="S20" s="58">
        <v>0.04</v>
      </c>
    </row>
    <row r="21" spans="1:19" s="19" customFormat="1" ht="26.4" customHeight="1" x14ac:dyDescent="0.3">
      <c r="A21" s="148"/>
      <c r="B21" s="307"/>
      <c r="C21" s="674">
        <v>119</v>
      </c>
      <c r="D21" s="285" t="s">
        <v>15</v>
      </c>
      <c r="E21" s="292" t="s">
        <v>66</v>
      </c>
      <c r="F21" s="189">
        <v>30</v>
      </c>
      <c r="G21" s="229"/>
      <c r="H21" s="388">
        <v>2.13</v>
      </c>
      <c r="I21" s="23">
        <v>0.21</v>
      </c>
      <c r="J21" s="58">
        <v>13.26</v>
      </c>
      <c r="K21" s="733">
        <v>72</v>
      </c>
      <c r="L21" s="388">
        <v>0.03</v>
      </c>
      <c r="M21" s="23">
        <v>0</v>
      </c>
      <c r="N21" s="23">
        <v>0</v>
      </c>
      <c r="O21" s="24">
        <v>0.05</v>
      </c>
      <c r="P21" s="388">
        <v>11.1</v>
      </c>
      <c r="Q21" s="23">
        <v>65.400000000000006</v>
      </c>
      <c r="R21" s="23">
        <v>19.5</v>
      </c>
      <c r="S21" s="58">
        <v>0.84</v>
      </c>
    </row>
    <row r="22" spans="1:19" s="19" customFormat="1" ht="26.4" customHeight="1" x14ac:dyDescent="0.3">
      <c r="A22" s="148"/>
      <c r="B22" s="307"/>
      <c r="C22" s="202">
        <v>120</v>
      </c>
      <c r="D22" s="285" t="s">
        <v>16</v>
      </c>
      <c r="E22" s="292" t="s">
        <v>55</v>
      </c>
      <c r="F22" s="189">
        <v>20</v>
      </c>
      <c r="G22" s="229"/>
      <c r="H22" s="388">
        <v>1.1399999999999999</v>
      </c>
      <c r="I22" s="23">
        <v>0.22</v>
      </c>
      <c r="J22" s="58">
        <v>7.44</v>
      </c>
      <c r="K22" s="733">
        <v>36.26</v>
      </c>
      <c r="L22" s="388">
        <v>0.02</v>
      </c>
      <c r="M22" s="23">
        <v>0.08</v>
      </c>
      <c r="N22" s="23">
        <v>0</v>
      </c>
      <c r="O22" s="24">
        <v>0.06</v>
      </c>
      <c r="P22" s="388">
        <v>6.8</v>
      </c>
      <c r="Q22" s="23">
        <v>24</v>
      </c>
      <c r="R22" s="23">
        <v>8.1999999999999993</v>
      </c>
      <c r="S22" s="58">
        <v>0.46</v>
      </c>
    </row>
    <row r="23" spans="1:19" s="19" customFormat="1" ht="26.4" customHeight="1" x14ac:dyDescent="0.3">
      <c r="A23" s="148"/>
      <c r="B23" s="328" t="s">
        <v>93</v>
      </c>
      <c r="C23" s="675"/>
      <c r="D23" s="328"/>
      <c r="E23" s="508" t="s">
        <v>24</v>
      </c>
      <c r="F23" s="647">
        <f>F14+F15+F16+F18+F20+F21+F22</f>
        <v>750</v>
      </c>
      <c r="G23" s="869"/>
      <c r="H23" s="873">
        <f t="shared" ref="H23:S23" si="1">H14+H15+H16+H18+H20+H21+H22</f>
        <v>28.82</v>
      </c>
      <c r="I23" s="871">
        <f t="shared" si="1"/>
        <v>39.33</v>
      </c>
      <c r="J23" s="874">
        <f t="shared" si="1"/>
        <v>91.01</v>
      </c>
      <c r="K23" s="879">
        <f t="shared" si="1"/>
        <v>841.01</v>
      </c>
      <c r="L23" s="873">
        <f t="shared" si="1"/>
        <v>0.68</v>
      </c>
      <c r="M23" s="871">
        <f t="shared" si="1"/>
        <v>33.68</v>
      </c>
      <c r="N23" s="871">
        <f t="shared" si="1"/>
        <v>0.76</v>
      </c>
      <c r="O23" s="882">
        <f t="shared" si="1"/>
        <v>2.65</v>
      </c>
      <c r="P23" s="873">
        <f t="shared" si="1"/>
        <v>211.26999999999998</v>
      </c>
      <c r="Q23" s="871">
        <f t="shared" si="1"/>
        <v>470.59000000000003</v>
      </c>
      <c r="R23" s="871">
        <f t="shared" si="1"/>
        <v>153.1</v>
      </c>
      <c r="S23" s="874">
        <f t="shared" si="1"/>
        <v>19.920000000000002</v>
      </c>
    </row>
    <row r="24" spans="1:19" s="19" customFormat="1" ht="26.4" customHeight="1" x14ac:dyDescent="0.3">
      <c r="A24" s="148"/>
      <c r="B24" s="679" t="s">
        <v>95</v>
      </c>
      <c r="C24" s="676"/>
      <c r="D24" s="580"/>
      <c r="E24" s="648" t="s">
        <v>24</v>
      </c>
      <c r="F24" s="649">
        <f>F14+F15+F17+F19+F20+F21+F22</f>
        <v>750</v>
      </c>
      <c r="G24" s="870"/>
      <c r="H24" s="875">
        <f t="shared" ref="H24:S24" si="2">H14+H15+H17+H19+H20+H21+H22</f>
        <v>31.61</v>
      </c>
      <c r="I24" s="872">
        <f t="shared" si="2"/>
        <v>40.869999999999997</v>
      </c>
      <c r="J24" s="876">
        <f t="shared" si="2"/>
        <v>84.99</v>
      </c>
      <c r="K24" s="880">
        <f t="shared" si="2"/>
        <v>851.09</v>
      </c>
      <c r="L24" s="875">
        <f t="shared" si="2"/>
        <v>0.36</v>
      </c>
      <c r="M24" s="872">
        <f t="shared" si="2"/>
        <v>34.14</v>
      </c>
      <c r="N24" s="872">
        <f t="shared" si="2"/>
        <v>0.56000000000000005</v>
      </c>
      <c r="O24" s="883">
        <f t="shared" si="2"/>
        <v>2.98</v>
      </c>
      <c r="P24" s="875">
        <f t="shared" si="2"/>
        <v>168.79000000000002</v>
      </c>
      <c r="Q24" s="872">
        <f t="shared" si="2"/>
        <v>523.80999999999995</v>
      </c>
      <c r="R24" s="872">
        <f t="shared" si="2"/>
        <v>150.33999999999997</v>
      </c>
      <c r="S24" s="876">
        <f t="shared" si="2"/>
        <v>20.79</v>
      </c>
    </row>
    <row r="25" spans="1:19" s="19" customFormat="1" ht="26.4" customHeight="1" thickBot="1" x14ac:dyDescent="0.35">
      <c r="A25" s="148"/>
      <c r="B25" s="328" t="s">
        <v>93</v>
      </c>
      <c r="C25" s="677"/>
      <c r="D25" s="578"/>
      <c r="E25" s="666" t="s">
        <v>25</v>
      </c>
      <c r="F25" s="651"/>
      <c r="G25" s="652"/>
      <c r="H25" s="279"/>
      <c r="I25" s="25"/>
      <c r="J25" s="83"/>
      <c r="K25" s="881">
        <f>K23/23.5</f>
        <v>35.787659574468087</v>
      </c>
      <c r="L25" s="279"/>
      <c r="M25" s="25"/>
      <c r="N25" s="25"/>
      <c r="O25" s="151"/>
      <c r="P25" s="279"/>
      <c r="Q25" s="25"/>
      <c r="R25" s="25"/>
      <c r="S25" s="83"/>
    </row>
    <row r="26" spans="1:19" s="19" customFormat="1" ht="26.4" customHeight="1" thickBot="1" x14ac:dyDescent="0.35">
      <c r="A26" s="201"/>
      <c r="B26" s="323" t="s">
        <v>95</v>
      </c>
      <c r="C26" s="678"/>
      <c r="D26" s="323"/>
      <c r="E26" s="511" t="s">
        <v>25</v>
      </c>
      <c r="F26" s="255"/>
      <c r="G26" s="518"/>
      <c r="H26" s="654"/>
      <c r="I26" s="655"/>
      <c r="J26" s="656"/>
      <c r="K26" s="713">
        <f>K24/23.5</f>
        <v>36.216595744680852</v>
      </c>
      <c r="L26" s="280"/>
      <c r="M26" s="658"/>
      <c r="N26" s="658"/>
      <c r="O26" s="659"/>
      <c r="P26" s="280"/>
      <c r="Q26" s="658"/>
      <c r="R26" s="658"/>
      <c r="S26" s="660"/>
    </row>
    <row r="27" spans="1:19" s="174" customFormat="1" ht="26.4" customHeight="1" x14ac:dyDescent="0.3">
      <c r="A27" s="549"/>
      <c r="B27" s="549"/>
      <c r="C27" s="550"/>
      <c r="D27" s="549"/>
      <c r="E27" s="551"/>
      <c r="F27" s="549"/>
      <c r="G27" s="549"/>
      <c r="H27" s="549"/>
      <c r="I27" s="549"/>
      <c r="J27" s="549"/>
      <c r="K27" s="552"/>
      <c r="L27" s="549"/>
      <c r="M27" s="549"/>
      <c r="N27" s="549"/>
      <c r="O27" s="549"/>
      <c r="P27" s="549"/>
      <c r="Q27" s="549"/>
      <c r="R27" s="549"/>
      <c r="S27" s="549"/>
    </row>
    <row r="28" spans="1:19" s="174" customFormat="1" ht="26.4" customHeight="1" x14ac:dyDescent="0.3">
      <c r="A28" s="667" t="s">
        <v>79</v>
      </c>
      <c r="B28" s="644"/>
      <c r="C28" s="668"/>
      <c r="D28" s="549"/>
      <c r="E28" s="551"/>
      <c r="F28" s="549"/>
      <c r="G28" s="549"/>
      <c r="H28" s="549"/>
      <c r="I28" s="549"/>
      <c r="J28" s="549"/>
      <c r="K28" s="552"/>
      <c r="L28" s="549"/>
      <c r="M28" s="549"/>
      <c r="N28" s="549"/>
      <c r="O28" s="549"/>
      <c r="P28" s="549"/>
      <c r="Q28" s="549"/>
      <c r="R28" s="549"/>
      <c r="S28" s="549"/>
    </row>
    <row r="29" spans="1:19" x14ac:dyDescent="0.3">
      <c r="A29" s="663" t="s">
        <v>80</v>
      </c>
      <c r="B29" s="664"/>
      <c r="C29" s="15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11"/>
      <c r="B30" s="11"/>
      <c r="C30" s="54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11"/>
      <c r="B31" s="11"/>
      <c r="C31" s="54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3">
      <c r="A32" s="11"/>
      <c r="B32" s="11"/>
      <c r="C32" s="54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">
      <c r="A33" s="11"/>
      <c r="B33" s="11"/>
      <c r="C33" s="54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11"/>
      <c r="B34" s="11"/>
      <c r="C34" s="54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11"/>
      <c r="B35" s="11"/>
      <c r="C35" s="54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11"/>
      <c r="B36" s="11"/>
      <c r="C36" s="54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11"/>
      <c r="B37" s="11"/>
      <c r="C37" s="54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1"/>
      <c r="B38" s="11"/>
      <c r="C38" s="54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1"/>
      <c r="B39" s="11"/>
      <c r="C39" s="54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1"/>
      <c r="B40" s="11"/>
      <c r="C40" s="54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547"/>
      <c r="B41" s="547"/>
      <c r="C41" s="548"/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zoomScale="70" zoomScaleNormal="70" workbookViewId="0">
      <selection activeCell="F35" sqref="F3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1" ht="22.8" x14ac:dyDescent="0.4">
      <c r="A2" s="6" t="s">
        <v>1</v>
      </c>
      <c r="B2" s="316"/>
      <c r="C2" s="7"/>
      <c r="D2" s="6" t="s">
        <v>3</v>
      </c>
      <c r="E2" s="6"/>
      <c r="F2" s="8" t="s">
        <v>2</v>
      </c>
      <c r="G2" s="159">
        <v>20</v>
      </c>
      <c r="H2" s="6"/>
      <c r="K2" s="8"/>
      <c r="L2" s="7"/>
      <c r="M2" s="1"/>
      <c r="N2" s="2"/>
    </row>
    <row r="3" spans="1:21" ht="15" thickBot="1" x14ac:dyDescent="0.35">
      <c r="A3" s="1"/>
      <c r="B3" s="31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1" s="19" customFormat="1" ht="21.75" customHeight="1" x14ac:dyDescent="0.3">
      <c r="A4" s="196"/>
      <c r="B4" s="145"/>
      <c r="C4" s="138" t="s">
        <v>45</v>
      </c>
      <c r="D4" s="180"/>
      <c r="E4" s="233"/>
      <c r="F4" s="145"/>
      <c r="G4" s="145"/>
      <c r="H4" s="92" t="s">
        <v>26</v>
      </c>
      <c r="I4" s="92"/>
      <c r="J4" s="92"/>
      <c r="K4" s="410" t="s">
        <v>27</v>
      </c>
      <c r="L4" s="927" t="s">
        <v>28</v>
      </c>
      <c r="M4" s="928"/>
      <c r="N4" s="928"/>
      <c r="O4" s="929"/>
      <c r="P4" s="927" t="s">
        <v>29</v>
      </c>
      <c r="Q4" s="930"/>
      <c r="R4" s="930"/>
      <c r="S4" s="931"/>
    </row>
    <row r="5" spans="1:21" s="19" customFormat="1" ht="28.5" customHeight="1" thickBot="1" x14ac:dyDescent="0.35">
      <c r="A5" s="197" t="s">
        <v>0</v>
      </c>
      <c r="B5" s="146"/>
      <c r="C5" s="139" t="s">
        <v>46</v>
      </c>
      <c r="D5" s="181" t="s">
        <v>47</v>
      </c>
      <c r="E5" s="139" t="s">
        <v>44</v>
      </c>
      <c r="F5" s="146" t="s">
        <v>30</v>
      </c>
      <c r="G5" s="146" t="s">
        <v>43</v>
      </c>
      <c r="H5" s="99" t="s">
        <v>31</v>
      </c>
      <c r="I5" s="100" t="s">
        <v>32</v>
      </c>
      <c r="J5" s="257" t="s">
        <v>33</v>
      </c>
      <c r="K5" s="411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21" s="19" customFormat="1" ht="26.4" customHeight="1" x14ac:dyDescent="0.3">
      <c r="A6" s="147" t="s">
        <v>6</v>
      </c>
      <c r="B6" s="193"/>
      <c r="C6" s="179">
        <v>1</v>
      </c>
      <c r="D6" s="203" t="s">
        <v>23</v>
      </c>
      <c r="E6" s="239" t="s">
        <v>13</v>
      </c>
      <c r="F6" s="188">
        <v>15</v>
      </c>
      <c r="G6" s="325"/>
      <c r="H6" s="20">
        <v>3.66</v>
      </c>
      <c r="I6" s="17">
        <v>3.54</v>
      </c>
      <c r="J6" s="21">
        <v>0</v>
      </c>
      <c r="K6" s="409">
        <v>46.5</v>
      </c>
      <c r="L6" s="331">
        <v>0</v>
      </c>
      <c r="M6" s="17">
        <v>0.24</v>
      </c>
      <c r="N6" s="17">
        <v>0</v>
      </c>
      <c r="O6" s="51">
        <v>0</v>
      </c>
      <c r="P6" s="331">
        <v>150</v>
      </c>
      <c r="Q6" s="17">
        <v>81.599999999999994</v>
      </c>
      <c r="R6" s="17">
        <v>7.05</v>
      </c>
      <c r="S6" s="51">
        <v>0.09</v>
      </c>
    </row>
    <row r="7" spans="1:21" s="42" customFormat="1" ht="26.4" customHeight="1" x14ac:dyDescent="0.3">
      <c r="A7" s="198"/>
      <c r="B7" s="219"/>
      <c r="C7" s="141">
        <v>81</v>
      </c>
      <c r="D7" s="285" t="s">
        <v>10</v>
      </c>
      <c r="E7" s="406" t="s">
        <v>89</v>
      </c>
      <c r="F7" s="189">
        <v>90</v>
      </c>
      <c r="G7" s="285"/>
      <c r="H7" s="22">
        <v>22.41</v>
      </c>
      <c r="I7" s="23">
        <v>15.3</v>
      </c>
      <c r="J7" s="24">
        <v>0.54</v>
      </c>
      <c r="K7" s="412">
        <v>229.77</v>
      </c>
      <c r="L7" s="388">
        <v>0.05</v>
      </c>
      <c r="M7" s="23">
        <v>1.24</v>
      </c>
      <c r="N7" s="23">
        <v>0.01</v>
      </c>
      <c r="O7" s="58">
        <v>1.4</v>
      </c>
      <c r="P7" s="388">
        <v>27.54</v>
      </c>
      <c r="Q7" s="23">
        <v>170.72</v>
      </c>
      <c r="R7" s="23">
        <v>21.15</v>
      </c>
      <c r="S7" s="58"/>
    </row>
    <row r="8" spans="1:21" s="42" customFormat="1" ht="26.4" customHeight="1" x14ac:dyDescent="0.3">
      <c r="A8" s="198"/>
      <c r="B8" s="219"/>
      <c r="C8" s="141">
        <v>227</v>
      </c>
      <c r="D8" s="285" t="s">
        <v>77</v>
      </c>
      <c r="E8" s="448" t="s">
        <v>150</v>
      </c>
      <c r="F8" s="400">
        <v>150</v>
      </c>
      <c r="G8" s="189"/>
      <c r="H8" s="342">
        <v>4.3499999999999996</v>
      </c>
      <c r="I8" s="117">
        <v>3.9</v>
      </c>
      <c r="J8" s="290">
        <v>20.399999999999999</v>
      </c>
      <c r="K8" s="591">
        <v>134.25</v>
      </c>
      <c r="L8" s="342">
        <v>0.12</v>
      </c>
      <c r="M8" s="117">
        <v>0</v>
      </c>
      <c r="N8" s="117">
        <v>0</v>
      </c>
      <c r="O8" s="290">
        <v>1.47</v>
      </c>
      <c r="P8" s="342">
        <v>7.92</v>
      </c>
      <c r="Q8" s="117">
        <v>109.87</v>
      </c>
      <c r="R8" s="117">
        <v>73.540000000000006</v>
      </c>
      <c r="S8" s="290">
        <v>2.46</v>
      </c>
    </row>
    <row r="9" spans="1:21" s="42" customFormat="1" ht="36" customHeight="1" x14ac:dyDescent="0.3">
      <c r="A9" s="198"/>
      <c r="B9" s="206"/>
      <c r="C9" s="142">
        <v>160</v>
      </c>
      <c r="D9" s="182" t="s">
        <v>116</v>
      </c>
      <c r="E9" s="238" t="s">
        <v>137</v>
      </c>
      <c r="F9" s="254">
        <v>200</v>
      </c>
      <c r="G9" s="188"/>
      <c r="H9" s="20">
        <v>0.4</v>
      </c>
      <c r="I9" s="17">
        <v>0.6</v>
      </c>
      <c r="J9" s="21">
        <v>17.8</v>
      </c>
      <c r="K9" s="415">
        <v>78.599999999999994</v>
      </c>
      <c r="L9" s="376">
        <v>0</v>
      </c>
      <c r="M9" s="38">
        <v>7.6</v>
      </c>
      <c r="N9" s="38">
        <v>0</v>
      </c>
      <c r="O9" s="114">
        <v>0.08</v>
      </c>
      <c r="P9" s="376">
        <v>14.58</v>
      </c>
      <c r="Q9" s="38">
        <v>8.24</v>
      </c>
      <c r="R9" s="38">
        <v>4.4000000000000004</v>
      </c>
      <c r="S9" s="114">
        <v>0.86</v>
      </c>
    </row>
    <row r="10" spans="1:21" s="42" customFormat="1" ht="26.4" customHeight="1" x14ac:dyDescent="0.3">
      <c r="A10" s="198"/>
      <c r="B10" s="189"/>
      <c r="C10" s="142">
        <v>119</v>
      </c>
      <c r="D10" s="203" t="s">
        <v>15</v>
      </c>
      <c r="E10" s="239" t="s">
        <v>66</v>
      </c>
      <c r="F10" s="188">
        <v>30</v>
      </c>
      <c r="G10" s="310"/>
      <c r="H10" s="20">
        <v>2.13</v>
      </c>
      <c r="I10" s="17">
        <v>0.21</v>
      </c>
      <c r="J10" s="21">
        <v>13.26</v>
      </c>
      <c r="K10" s="409">
        <v>72</v>
      </c>
      <c r="L10" s="331">
        <v>0.03</v>
      </c>
      <c r="M10" s="17">
        <v>0</v>
      </c>
      <c r="N10" s="17">
        <v>0</v>
      </c>
      <c r="O10" s="51">
        <v>0.05</v>
      </c>
      <c r="P10" s="331">
        <v>11.1</v>
      </c>
      <c r="Q10" s="17">
        <v>65.400000000000006</v>
      </c>
      <c r="R10" s="17">
        <v>19.5</v>
      </c>
      <c r="S10" s="51">
        <v>0.84</v>
      </c>
      <c r="T10" s="43"/>
      <c r="U10" s="44"/>
    </row>
    <row r="11" spans="1:21" s="42" customFormat="1" ht="26.4" customHeight="1" x14ac:dyDescent="0.3">
      <c r="A11" s="198"/>
      <c r="B11" s="207"/>
      <c r="C11" s="179">
        <v>120</v>
      </c>
      <c r="D11" s="203" t="s">
        <v>16</v>
      </c>
      <c r="E11" s="239" t="s">
        <v>22</v>
      </c>
      <c r="F11" s="188">
        <v>20</v>
      </c>
      <c r="G11" s="310"/>
      <c r="H11" s="20">
        <v>1.1399999999999999</v>
      </c>
      <c r="I11" s="17">
        <v>0.22</v>
      </c>
      <c r="J11" s="21">
        <v>7.44</v>
      </c>
      <c r="K11" s="409">
        <v>36.26</v>
      </c>
      <c r="L11" s="331">
        <v>0.02</v>
      </c>
      <c r="M11" s="17">
        <v>0.08</v>
      </c>
      <c r="N11" s="17">
        <v>0</v>
      </c>
      <c r="O11" s="51">
        <v>0.06</v>
      </c>
      <c r="P11" s="331">
        <v>6.8</v>
      </c>
      <c r="Q11" s="17">
        <v>24</v>
      </c>
      <c r="R11" s="17">
        <v>8.1999999999999993</v>
      </c>
      <c r="S11" s="276">
        <v>0.46</v>
      </c>
    </row>
    <row r="12" spans="1:21" s="42" customFormat="1" ht="26.4" customHeight="1" x14ac:dyDescent="0.3">
      <c r="A12" s="198"/>
      <c r="B12" s="219"/>
      <c r="C12" s="141"/>
      <c r="D12" s="183"/>
      <c r="E12" s="248" t="s">
        <v>24</v>
      </c>
      <c r="F12" s="380">
        <f>SUM(F6:F11)</f>
        <v>505</v>
      </c>
      <c r="G12" s="189"/>
      <c r="H12" s="41">
        <f t="shared" ref="H12:S12" si="0">SUM(H6:H11)</f>
        <v>34.090000000000003</v>
      </c>
      <c r="I12" s="40">
        <f t="shared" si="0"/>
        <v>23.77</v>
      </c>
      <c r="J12" s="378">
        <f t="shared" si="0"/>
        <v>59.439999999999991</v>
      </c>
      <c r="K12" s="418">
        <f t="shared" si="0"/>
        <v>597.38</v>
      </c>
      <c r="L12" s="281">
        <f t="shared" si="0"/>
        <v>0.21999999999999997</v>
      </c>
      <c r="M12" s="40">
        <f t="shared" si="0"/>
        <v>9.16</v>
      </c>
      <c r="N12" s="40">
        <f t="shared" si="0"/>
        <v>0.01</v>
      </c>
      <c r="O12" s="86">
        <f t="shared" si="0"/>
        <v>3.06</v>
      </c>
      <c r="P12" s="281">
        <f t="shared" si="0"/>
        <v>217.94</v>
      </c>
      <c r="Q12" s="40">
        <f t="shared" si="0"/>
        <v>459.83000000000004</v>
      </c>
      <c r="R12" s="40">
        <f t="shared" si="0"/>
        <v>133.84</v>
      </c>
      <c r="S12" s="202">
        <f t="shared" si="0"/>
        <v>4.71</v>
      </c>
    </row>
    <row r="13" spans="1:21" s="42" customFormat="1" ht="26.4" customHeight="1" thickBot="1" x14ac:dyDescent="0.35">
      <c r="A13" s="199"/>
      <c r="B13" s="219"/>
      <c r="C13" s="288"/>
      <c r="D13" s="391"/>
      <c r="E13" s="249" t="s">
        <v>25</v>
      </c>
      <c r="F13" s="192"/>
      <c r="G13" s="401"/>
      <c r="H13" s="289"/>
      <c r="I13" s="208"/>
      <c r="J13" s="304"/>
      <c r="K13" s="413">
        <f>K12/23.5</f>
        <v>25.420425531914894</v>
      </c>
      <c r="L13" s="338"/>
      <c r="M13" s="208"/>
      <c r="N13" s="208"/>
      <c r="O13" s="209"/>
      <c r="P13" s="338"/>
      <c r="Q13" s="208"/>
      <c r="R13" s="208"/>
      <c r="S13" s="209"/>
    </row>
    <row r="14" spans="1:21" s="19" customFormat="1" ht="36.75" customHeight="1" x14ac:dyDescent="0.3">
      <c r="A14" s="200" t="s">
        <v>7</v>
      </c>
      <c r="B14" s="210"/>
      <c r="C14" s="443">
        <v>13</v>
      </c>
      <c r="D14" s="385" t="s">
        <v>8</v>
      </c>
      <c r="E14" s="505" t="s">
        <v>71</v>
      </c>
      <c r="F14" s="515">
        <v>60</v>
      </c>
      <c r="G14" s="443"/>
      <c r="H14" s="525">
        <v>1.2</v>
      </c>
      <c r="I14" s="61">
        <v>4.26</v>
      </c>
      <c r="J14" s="62">
        <v>6.18</v>
      </c>
      <c r="K14" s="521">
        <v>67.92</v>
      </c>
      <c r="L14" s="525">
        <v>0.03</v>
      </c>
      <c r="M14" s="61">
        <v>7.44</v>
      </c>
      <c r="N14" s="61">
        <v>0</v>
      </c>
      <c r="O14" s="62">
        <v>2.23</v>
      </c>
      <c r="P14" s="529">
        <v>24.87</v>
      </c>
      <c r="Q14" s="61">
        <v>42.95</v>
      </c>
      <c r="R14" s="61">
        <v>26.03</v>
      </c>
      <c r="S14" s="62">
        <v>0.76</v>
      </c>
      <c r="T14" s="42"/>
      <c r="U14" s="42"/>
    </row>
    <row r="15" spans="1:21" s="19" customFormat="1" ht="26.4" customHeight="1" x14ac:dyDescent="0.3">
      <c r="A15" s="147"/>
      <c r="B15" s="190"/>
      <c r="C15" s="140">
        <v>40</v>
      </c>
      <c r="D15" s="184" t="s">
        <v>9</v>
      </c>
      <c r="E15" s="245" t="s">
        <v>138</v>
      </c>
      <c r="F15" s="253">
        <v>200</v>
      </c>
      <c r="G15" s="190"/>
      <c r="H15" s="111">
        <v>5</v>
      </c>
      <c r="I15" s="13">
        <v>7.6</v>
      </c>
      <c r="J15" s="26">
        <v>12.8</v>
      </c>
      <c r="K15" s="414">
        <v>139.80000000000001</v>
      </c>
      <c r="L15" s="332">
        <v>0.04</v>
      </c>
      <c r="M15" s="13">
        <v>3.32</v>
      </c>
      <c r="N15" s="13">
        <v>0</v>
      </c>
      <c r="O15" s="56">
        <v>2.12</v>
      </c>
      <c r="P15" s="332">
        <v>31.94</v>
      </c>
      <c r="Q15" s="13">
        <v>109.2</v>
      </c>
      <c r="R15" s="13">
        <v>24.66</v>
      </c>
      <c r="S15" s="56">
        <v>1.18</v>
      </c>
      <c r="T15" s="112"/>
      <c r="U15" s="112"/>
    </row>
    <row r="16" spans="1:21" s="42" customFormat="1" ht="26.4" customHeight="1" x14ac:dyDescent="0.3">
      <c r="A16" s="148"/>
      <c r="B16" s="163"/>
      <c r="C16" s="141">
        <v>178</v>
      </c>
      <c r="D16" s="183" t="s">
        <v>10</v>
      </c>
      <c r="E16" s="246" t="s">
        <v>154</v>
      </c>
      <c r="F16" s="256">
        <v>240</v>
      </c>
      <c r="G16" s="189"/>
      <c r="H16" s="111">
        <v>25.92</v>
      </c>
      <c r="I16" s="13">
        <v>14.64</v>
      </c>
      <c r="J16" s="26">
        <v>12.48</v>
      </c>
      <c r="K16" s="414">
        <v>284.39999999999998</v>
      </c>
      <c r="L16" s="332">
        <v>0.7</v>
      </c>
      <c r="M16" s="13">
        <v>21.6</v>
      </c>
      <c r="N16" s="13">
        <v>0.02</v>
      </c>
      <c r="O16" s="56">
        <v>0.67</v>
      </c>
      <c r="P16" s="332">
        <v>124.18</v>
      </c>
      <c r="Q16" s="13">
        <v>187.01</v>
      </c>
      <c r="R16" s="13">
        <v>54.14</v>
      </c>
      <c r="S16" s="56">
        <v>3</v>
      </c>
      <c r="T16" s="174"/>
      <c r="U16" s="174"/>
    </row>
    <row r="17" spans="1:21" s="19" customFormat="1" ht="33.75" customHeight="1" x14ac:dyDescent="0.3">
      <c r="A17" s="149"/>
      <c r="B17" s="190"/>
      <c r="C17" s="140">
        <v>219</v>
      </c>
      <c r="D17" s="346" t="s">
        <v>20</v>
      </c>
      <c r="E17" s="329" t="s">
        <v>87</v>
      </c>
      <c r="F17" s="253">
        <v>200</v>
      </c>
      <c r="G17" s="190"/>
      <c r="H17" s="331">
        <v>0</v>
      </c>
      <c r="I17" s="17">
        <v>0</v>
      </c>
      <c r="J17" s="51">
        <v>25</v>
      </c>
      <c r="K17" s="354">
        <v>100</v>
      </c>
      <c r="L17" s="331">
        <v>0</v>
      </c>
      <c r="M17" s="17">
        <v>5.48</v>
      </c>
      <c r="N17" s="17">
        <v>0</v>
      </c>
      <c r="O17" s="51">
        <v>0.57999999999999996</v>
      </c>
      <c r="P17" s="20">
        <v>0.4</v>
      </c>
      <c r="Q17" s="17">
        <v>0</v>
      </c>
      <c r="R17" s="17">
        <v>0</v>
      </c>
      <c r="S17" s="51">
        <v>0.04</v>
      </c>
      <c r="T17" s="112"/>
      <c r="U17" s="112"/>
    </row>
    <row r="18" spans="1:21" s="19" customFormat="1" ht="26.4" customHeight="1" x14ac:dyDescent="0.3">
      <c r="A18" s="149"/>
      <c r="B18" s="191"/>
      <c r="C18" s="142"/>
      <c r="D18" s="203" t="s">
        <v>15</v>
      </c>
      <c r="E18" s="247" t="s">
        <v>66</v>
      </c>
      <c r="F18" s="188">
        <v>45</v>
      </c>
      <c r="G18" s="308"/>
      <c r="H18" s="20">
        <v>3.19</v>
      </c>
      <c r="I18" s="17">
        <v>0.31</v>
      </c>
      <c r="J18" s="21">
        <v>19.89</v>
      </c>
      <c r="K18" s="415">
        <v>108</v>
      </c>
      <c r="L18" s="331">
        <v>0.05</v>
      </c>
      <c r="M18" s="17">
        <v>0</v>
      </c>
      <c r="N18" s="17">
        <v>0</v>
      </c>
      <c r="O18" s="51">
        <v>0.08</v>
      </c>
      <c r="P18" s="331">
        <v>16.649999999999999</v>
      </c>
      <c r="Q18" s="17">
        <v>98.1</v>
      </c>
      <c r="R18" s="17">
        <v>29.25</v>
      </c>
      <c r="S18" s="51">
        <v>1.26</v>
      </c>
      <c r="T18" s="112"/>
      <c r="U18" s="112"/>
    </row>
    <row r="19" spans="1:21" s="19" customFormat="1" ht="26.4" customHeight="1" x14ac:dyDescent="0.3">
      <c r="A19" s="149"/>
      <c r="B19" s="191"/>
      <c r="C19" s="179"/>
      <c r="D19" s="203" t="s">
        <v>16</v>
      </c>
      <c r="E19" s="247" t="s">
        <v>55</v>
      </c>
      <c r="F19" s="188">
        <v>25</v>
      </c>
      <c r="G19" s="308"/>
      <c r="H19" s="20">
        <v>1.42</v>
      </c>
      <c r="I19" s="17">
        <v>0.27</v>
      </c>
      <c r="J19" s="21">
        <v>9.3000000000000007</v>
      </c>
      <c r="K19" s="415">
        <v>45.32</v>
      </c>
      <c r="L19" s="331">
        <v>0.02</v>
      </c>
      <c r="M19" s="17">
        <v>0.1</v>
      </c>
      <c r="N19" s="17">
        <v>0</v>
      </c>
      <c r="O19" s="51">
        <v>7.0000000000000007E-2</v>
      </c>
      <c r="P19" s="331">
        <v>8.5</v>
      </c>
      <c r="Q19" s="17">
        <v>30</v>
      </c>
      <c r="R19" s="17">
        <v>10.25</v>
      </c>
      <c r="S19" s="51">
        <v>0.56999999999999995</v>
      </c>
      <c r="T19" s="112"/>
      <c r="U19" s="112"/>
    </row>
    <row r="20" spans="1:21" s="42" customFormat="1" ht="26.4" customHeight="1" x14ac:dyDescent="0.3">
      <c r="A20" s="148"/>
      <c r="B20" s="163"/>
      <c r="C20" s="358"/>
      <c r="D20" s="186"/>
      <c r="E20" s="248" t="s">
        <v>24</v>
      </c>
      <c r="F20" s="268">
        <f>SUM(F14:F19)</f>
        <v>770</v>
      </c>
      <c r="G20" s="194"/>
      <c r="H20" s="135">
        <f t="shared" ref="H20:S20" si="1">SUM(H14:H19)</f>
        <v>36.730000000000004</v>
      </c>
      <c r="I20" s="134">
        <f t="shared" si="1"/>
        <v>27.08</v>
      </c>
      <c r="J20" s="260">
        <f t="shared" si="1"/>
        <v>85.649999999999991</v>
      </c>
      <c r="K20" s="416">
        <f>SUM(K14:K19)</f>
        <v>745.44</v>
      </c>
      <c r="L20" s="283">
        <f t="shared" si="1"/>
        <v>0.84000000000000008</v>
      </c>
      <c r="M20" s="134">
        <f t="shared" si="1"/>
        <v>37.940000000000005</v>
      </c>
      <c r="N20" s="134">
        <f t="shared" si="1"/>
        <v>0.02</v>
      </c>
      <c r="O20" s="136">
        <f t="shared" si="1"/>
        <v>5.75</v>
      </c>
      <c r="P20" s="283">
        <f t="shared" si="1"/>
        <v>206.54000000000002</v>
      </c>
      <c r="Q20" s="134">
        <f t="shared" si="1"/>
        <v>467.26</v>
      </c>
      <c r="R20" s="134">
        <f t="shared" si="1"/>
        <v>144.32999999999998</v>
      </c>
      <c r="S20" s="136">
        <f t="shared" si="1"/>
        <v>6.81</v>
      </c>
    </row>
    <row r="21" spans="1:21" s="42" customFormat="1" ht="26.4" customHeight="1" thickBot="1" x14ac:dyDescent="0.35">
      <c r="A21" s="201"/>
      <c r="B21" s="164"/>
      <c r="C21" s="360"/>
      <c r="D21" s="187"/>
      <c r="E21" s="249" t="s">
        <v>25</v>
      </c>
      <c r="F21" s="192"/>
      <c r="G21" s="192"/>
      <c r="H21" s="211"/>
      <c r="I21" s="63"/>
      <c r="J21" s="178"/>
      <c r="K21" s="417">
        <f>K20/23.5</f>
        <v>31.720851063829791</v>
      </c>
      <c r="L21" s="284"/>
      <c r="M21" s="63"/>
      <c r="N21" s="63"/>
      <c r="O21" s="156"/>
      <c r="P21" s="284"/>
      <c r="Q21" s="63"/>
      <c r="R21" s="63"/>
      <c r="S21" s="156"/>
    </row>
    <row r="22" spans="1:21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1" ht="18" x14ac:dyDescent="0.3">
      <c r="D23" s="11"/>
      <c r="E23" s="29"/>
      <c r="F23" s="30"/>
      <c r="G23" s="11"/>
      <c r="H23" s="11"/>
      <c r="I23" s="11"/>
      <c r="J23" s="11"/>
    </row>
    <row r="24" spans="1:21" ht="18" x14ac:dyDescent="0.3">
      <c r="D24" s="11"/>
      <c r="E24" s="29"/>
      <c r="F24" s="30"/>
      <c r="G24" s="11"/>
      <c r="H24" s="11"/>
      <c r="I24" s="11"/>
      <c r="J24" s="11"/>
    </row>
    <row r="26" spans="1:21" ht="18" x14ac:dyDescent="0.3">
      <c r="D26" s="11"/>
      <c r="E26" s="29"/>
      <c r="F26" s="30"/>
      <c r="G26" s="11"/>
      <c r="H26" s="11"/>
      <c r="I26" s="11"/>
      <c r="J26" s="11"/>
    </row>
    <row r="27" spans="1:21" x14ac:dyDescent="0.3">
      <c r="D27" s="11"/>
      <c r="E27" s="11"/>
      <c r="F27" s="11"/>
      <c r="G27" s="11"/>
      <c r="H27" s="11"/>
      <c r="I27" s="11"/>
      <c r="J27" s="11"/>
    </row>
    <row r="28" spans="1:21" x14ac:dyDescent="0.3">
      <c r="D28" s="11"/>
      <c r="E28" s="11"/>
      <c r="F28" s="11"/>
      <c r="G28" s="11"/>
      <c r="H28" s="11"/>
      <c r="I28" s="11"/>
      <c r="J28" s="11"/>
    </row>
    <row r="29" spans="1:21" x14ac:dyDescent="0.3">
      <c r="D29" s="11"/>
      <c r="E29" s="11"/>
      <c r="F29" s="11"/>
      <c r="G29" s="11"/>
      <c r="H29" s="11"/>
      <c r="I29" s="11"/>
      <c r="J29" s="11"/>
    </row>
    <row r="30" spans="1:21" x14ac:dyDescent="0.3">
      <c r="D30" s="11"/>
      <c r="E30" s="11"/>
      <c r="F30" s="11"/>
      <c r="G30" s="11"/>
      <c r="H30" s="11"/>
      <c r="I30" s="11"/>
      <c r="J30" s="11"/>
    </row>
    <row r="31" spans="1:21" x14ac:dyDescent="0.3">
      <c r="D31" s="11"/>
      <c r="E31" s="11"/>
      <c r="F31" s="11"/>
      <c r="G31" s="11"/>
      <c r="H31" s="11"/>
      <c r="I31" s="11"/>
      <c r="J31" s="11"/>
    </row>
    <row r="32" spans="1:21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O4"/>
    <mergeCell ref="P4:S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8"/>
  <sheetViews>
    <sheetView zoomScale="60" zoomScaleNormal="60" workbookViewId="0">
      <selection activeCell="E16" sqref="E16"/>
    </sheetView>
  </sheetViews>
  <sheetFormatPr defaultRowHeight="14.4" x14ac:dyDescent="0.3"/>
  <cols>
    <col min="1" max="1" width="19.6640625" customWidth="1"/>
    <col min="2" max="2" width="9.332031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59">
        <v>21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196"/>
      <c r="C4" s="145" t="s">
        <v>45</v>
      </c>
      <c r="D4" s="180"/>
      <c r="E4" s="215"/>
      <c r="F4" s="138"/>
      <c r="G4" s="596"/>
      <c r="H4" s="92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8"/>
      <c r="P4" s="927" t="s">
        <v>29</v>
      </c>
      <c r="Q4" s="930"/>
      <c r="R4" s="930"/>
      <c r="S4" s="931"/>
    </row>
    <row r="5" spans="1:19" s="19" customFormat="1" ht="28.5" customHeight="1" thickBot="1" x14ac:dyDescent="0.35">
      <c r="A5" s="197" t="s">
        <v>0</v>
      </c>
      <c r="B5" s="197"/>
      <c r="C5" s="146" t="s">
        <v>46</v>
      </c>
      <c r="D5" s="120" t="s">
        <v>47</v>
      </c>
      <c r="E5" s="146" t="s">
        <v>44</v>
      </c>
      <c r="F5" s="139" t="s">
        <v>30</v>
      </c>
      <c r="G5" s="146" t="s">
        <v>43</v>
      </c>
      <c r="H5" s="99" t="s">
        <v>31</v>
      </c>
      <c r="I5" s="100" t="s">
        <v>32</v>
      </c>
      <c r="J5" s="102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7.5" customHeight="1" thickBot="1" x14ac:dyDescent="0.35">
      <c r="A6" s="200" t="s">
        <v>6</v>
      </c>
      <c r="B6" s="200"/>
      <c r="C6" s="193" t="s">
        <v>146</v>
      </c>
      <c r="D6" s="385" t="s">
        <v>23</v>
      </c>
      <c r="E6" s="564" t="s">
        <v>51</v>
      </c>
      <c r="F6" s="563">
        <v>17</v>
      </c>
      <c r="G6" s="193"/>
      <c r="H6" s="20">
        <v>1.7</v>
      </c>
      <c r="I6" s="17">
        <v>4.42</v>
      </c>
      <c r="J6" s="51">
        <v>0.85</v>
      </c>
      <c r="K6" s="353">
        <v>49.98</v>
      </c>
      <c r="L6" s="331">
        <v>0</v>
      </c>
      <c r="M6" s="17">
        <v>0.1</v>
      </c>
      <c r="N6" s="17">
        <v>0</v>
      </c>
      <c r="O6" s="21">
        <v>0</v>
      </c>
      <c r="P6" s="331">
        <v>25.16</v>
      </c>
      <c r="Q6" s="17">
        <v>18.190000000000001</v>
      </c>
      <c r="R6" s="17">
        <v>3.74</v>
      </c>
      <c r="S6" s="51">
        <v>0.1</v>
      </c>
    </row>
    <row r="7" spans="1:19" s="19" customFormat="1" ht="37.5" customHeight="1" x14ac:dyDescent="0.3">
      <c r="A7" s="147"/>
      <c r="B7" s="147"/>
      <c r="C7" s="302">
        <v>137</v>
      </c>
      <c r="D7" s="300" t="s">
        <v>23</v>
      </c>
      <c r="E7" s="298" t="s">
        <v>96</v>
      </c>
      <c r="F7" s="188">
        <v>100</v>
      </c>
      <c r="G7" s="349"/>
      <c r="H7" s="331">
        <v>0.9</v>
      </c>
      <c r="I7" s="17">
        <v>0</v>
      </c>
      <c r="J7" s="17">
        <v>8.6</v>
      </c>
      <c r="K7" s="21">
        <v>38</v>
      </c>
      <c r="L7" s="375">
        <v>0.06</v>
      </c>
      <c r="M7" s="48">
        <v>38</v>
      </c>
      <c r="N7" s="48">
        <v>0.06</v>
      </c>
      <c r="O7" s="55">
        <v>0</v>
      </c>
      <c r="P7" s="375">
        <v>35</v>
      </c>
      <c r="Q7" s="48">
        <v>17</v>
      </c>
      <c r="R7" s="48">
        <v>11</v>
      </c>
      <c r="S7" s="49">
        <v>0.1</v>
      </c>
    </row>
    <row r="8" spans="1:19" s="19" customFormat="1" ht="37.5" customHeight="1" x14ac:dyDescent="0.3">
      <c r="A8" s="147"/>
      <c r="B8" s="147"/>
      <c r="C8" s="188">
        <v>145</v>
      </c>
      <c r="D8" s="203" t="s">
        <v>4</v>
      </c>
      <c r="E8" s="565" t="s">
        <v>139</v>
      </c>
      <c r="F8" s="398">
        <v>150</v>
      </c>
      <c r="G8" s="188"/>
      <c r="H8" s="20">
        <v>19.2</v>
      </c>
      <c r="I8" s="17">
        <v>14.7</v>
      </c>
      <c r="J8" s="51">
        <v>32.85</v>
      </c>
      <c r="K8" s="353">
        <v>340.95</v>
      </c>
      <c r="L8" s="331">
        <v>0.73</v>
      </c>
      <c r="M8" s="17">
        <v>0.37</v>
      </c>
      <c r="N8" s="17">
        <v>0.12</v>
      </c>
      <c r="O8" s="21">
        <v>0.57999999999999996</v>
      </c>
      <c r="P8" s="331">
        <v>144.54</v>
      </c>
      <c r="Q8" s="17">
        <v>241.95</v>
      </c>
      <c r="R8" s="17">
        <v>24.97</v>
      </c>
      <c r="S8" s="51">
        <v>0.84</v>
      </c>
    </row>
    <row r="9" spans="1:19" s="19" customFormat="1" ht="37.5" customHeight="1" x14ac:dyDescent="0.3">
      <c r="A9" s="147"/>
      <c r="B9" s="147"/>
      <c r="C9" s="191">
        <v>95</v>
      </c>
      <c r="D9" s="204" t="s">
        <v>20</v>
      </c>
      <c r="E9" s="234" t="s">
        <v>98</v>
      </c>
      <c r="F9" s="637">
        <v>200</v>
      </c>
      <c r="G9" s="310"/>
      <c r="H9" s="20">
        <v>0</v>
      </c>
      <c r="I9" s="17">
        <v>0</v>
      </c>
      <c r="J9" s="21">
        <v>24.4</v>
      </c>
      <c r="K9" s="263">
        <v>97.6</v>
      </c>
      <c r="L9" s="331">
        <v>0.16</v>
      </c>
      <c r="M9" s="17">
        <v>9.18</v>
      </c>
      <c r="N9" s="17">
        <v>0.16</v>
      </c>
      <c r="O9" s="21">
        <v>0.8</v>
      </c>
      <c r="P9" s="331">
        <v>0.78</v>
      </c>
      <c r="Q9" s="17">
        <v>0</v>
      </c>
      <c r="R9" s="17">
        <v>0</v>
      </c>
      <c r="S9" s="51">
        <v>0</v>
      </c>
    </row>
    <row r="10" spans="1:19" s="19" customFormat="1" ht="37.5" customHeight="1" x14ac:dyDescent="0.3">
      <c r="A10" s="147"/>
      <c r="B10" s="147"/>
      <c r="C10" s="191">
        <v>121</v>
      </c>
      <c r="D10" s="203" t="s">
        <v>15</v>
      </c>
      <c r="E10" s="299" t="s">
        <v>59</v>
      </c>
      <c r="F10" s="489">
        <v>20</v>
      </c>
      <c r="G10" s="188"/>
      <c r="H10" s="20">
        <v>1.44</v>
      </c>
      <c r="I10" s="17">
        <v>0.13</v>
      </c>
      <c r="J10" s="21">
        <v>9.83</v>
      </c>
      <c r="K10" s="263">
        <v>50.44</v>
      </c>
      <c r="L10" s="331">
        <v>0.04</v>
      </c>
      <c r="M10" s="17">
        <v>0</v>
      </c>
      <c r="N10" s="17">
        <v>0</v>
      </c>
      <c r="O10" s="21">
        <v>0.51</v>
      </c>
      <c r="P10" s="331">
        <v>7.5</v>
      </c>
      <c r="Q10" s="17">
        <v>24.6</v>
      </c>
      <c r="R10" s="17">
        <v>9.9</v>
      </c>
      <c r="S10" s="51">
        <v>0.45</v>
      </c>
    </row>
    <row r="11" spans="1:19" s="19" customFormat="1" ht="37.5" customHeight="1" x14ac:dyDescent="0.3">
      <c r="A11" s="147"/>
      <c r="B11" s="147"/>
      <c r="C11" s="188">
        <v>120</v>
      </c>
      <c r="D11" s="203" t="s">
        <v>16</v>
      </c>
      <c r="E11" s="204" t="s">
        <v>55</v>
      </c>
      <c r="F11" s="179">
        <v>20</v>
      </c>
      <c r="G11" s="188"/>
      <c r="H11" s="20">
        <v>1.1399999999999999</v>
      </c>
      <c r="I11" s="17">
        <v>0.22</v>
      </c>
      <c r="J11" s="51">
        <v>7.44</v>
      </c>
      <c r="K11" s="354">
        <v>36.26</v>
      </c>
      <c r="L11" s="331">
        <v>0.02</v>
      </c>
      <c r="M11" s="17">
        <v>0.08</v>
      </c>
      <c r="N11" s="17">
        <v>0</v>
      </c>
      <c r="O11" s="21">
        <v>0.06</v>
      </c>
      <c r="P11" s="331">
        <v>6.8</v>
      </c>
      <c r="Q11" s="17">
        <v>24</v>
      </c>
      <c r="R11" s="17">
        <v>8.1999999999999993</v>
      </c>
      <c r="S11" s="51">
        <v>0.46</v>
      </c>
    </row>
    <row r="12" spans="1:19" s="19" customFormat="1" ht="37.5" customHeight="1" x14ac:dyDescent="0.3">
      <c r="A12" s="147"/>
      <c r="B12" s="147"/>
      <c r="C12" s="188"/>
      <c r="D12" s="203"/>
      <c r="E12" s="451" t="s">
        <v>24</v>
      </c>
      <c r="F12" s="461">
        <f>SUM(F6:F11)</f>
        <v>507</v>
      </c>
      <c r="G12" s="188"/>
      <c r="H12" s="20">
        <f t="shared" ref="H12:S12" si="0">SUM(H6:H11)</f>
        <v>24.380000000000003</v>
      </c>
      <c r="I12" s="17">
        <f t="shared" si="0"/>
        <v>19.469999999999995</v>
      </c>
      <c r="J12" s="51">
        <f t="shared" si="0"/>
        <v>83.969999999999985</v>
      </c>
      <c r="K12" s="555">
        <f t="shared" si="0"/>
        <v>613.23</v>
      </c>
      <c r="L12" s="331">
        <f t="shared" si="0"/>
        <v>1.01</v>
      </c>
      <c r="M12" s="17">
        <f t="shared" si="0"/>
        <v>47.73</v>
      </c>
      <c r="N12" s="17">
        <f t="shared" si="0"/>
        <v>0.33999999999999997</v>
      </c>
      <c r="O12" s="21">
        <f t="shared" si="0"/>
        <v>1.95</v>
      </c>
      <c r="P12" s="331">
        <f t="shared" si="0"/>
        <v>219.78</v>
      </c>
      <c r="Q12" s="17">
        <f t="shared" si="0"/>
        <v>325.74</v>
      </c>
      <c r="R12" s="17">
        <f t="shared" si="0"/>
        <v>57.81</v>
      </c>
      <c r="S12" s="51">
        <f t="shared" si="0"/>
        <v>1.95</v>
      </c>
    </row>
    <row r="13" spans="1:19" s="19" customFormat="1" ht="37.5" customHeight="1" thickBot="1" x14ac:dyDescent="0.35">
      <c r="A13" s="485"/>
      <c r="B13" s="485"/>
      <c r="C13" s="745"/>
      <c r="D13" s="775"/>
      <c r="E13" s="533" t="s">
        <v>25</v>
      </c>
      <c r="F13" s="536"/>
      <c r="G13" s="477"/>
      <c r="H13" s="739"/>
      <c r="I13" s="740"/>
      <c r="J13" s="741"/>
      <c r="K13" s="556">
        <f>K12/23.5</f>
        <v>26.094893617021278</v>
      </c>
      <c r="L13" s="742"/>
      <c r="M13" s="740"/>
      <c r="N13" s="740"/>
      <c r="O13" s="743"/>
      <c r="P13" s="742"/>
      <c r="Q13" s="740"/>
      <c r="R13" s="740"/>
      <c r="S13" s="741"/>
    </row>
    <row r="14" spans="1:19" s="19" customFormat="1" ht="37.5" customHeight="1" x14ac:dyDescent="0.3">
      <c r="A14" s="200" t="s">
        <v>7</v>
      </c>
      <c r="B14" s="200"/>
      <c r="C14" s="402">
        <v>17</v>
      </c>
      <c r="D14" s="744" t="s">
        <v>23</v>
      </c>
      <c r="E14" s="407" t="s">
        <v>171</v>
      </c>
      <c r="F14" s="425">
        <v>50</v>
      </c>
      <c r="G14" s="405"/>
      <c r="H14" s="375">
        <v>5.95</v>
      </c>
      <c r="I14" s="48">
        <v>5.05</v>
      </c>
      <c r="J14" s="49">
        <v>0.3</v>
      </c>
      <c r="K14" s="467">
        <v>70.7</v>
      </c>
      <c r="L14" s="375">
        <v>0.03</v>
      </c>
      <c r="M14" s="48">
        <v>0</v>
      </c>
      <c r="N14" s="48">
        <v>0.17</v>
      </c>
      <c r="O14" s="55">
        <v>0</v>
      </c>
      <c r="P14" s="375">
        <v>27.5</v>
      </c>
      <c r="Q14" s="48">
        <v>92.5</v>
      </c>
      <c r="R14" s="48">
        <v>27</v>
      </c>
      <c r="S14" s="49">
        <v>1.35</v>
      </c>
    </row>
    <row r="15" spans="1:19" s="19" customFormat="1" ht="37.5" customHeight="1" x14ac:dyDescent="0.3">
      <c r="A15" s="147"/>
      <c r="B15" s="147"/>
      <c r="C15" s="190">
        <v>1</v>
      </c>
      <c r="D15" s="776" t="s">
        <v>23</v>
      </c>
      <c r="E15" s="671" t="s">
        <v>13</v>
      </c>
      <c r="F15" s="672">
        <v>10</v>
      </c>
      <c r="G15" s="670"/>
      <c r="H15" s="331">
        <v>2.44</v>
      </c>
      <c r="I15" s="17">
        <v>2.36</v>
      </c>
      <c r="J15" s="51">
        <v>0</v>
      </c>
      <c r="K15" s="673">
        <v>31</v>
      </c>
      <c r="L15" s="331">
        <v>0</v>
      </c>
      <c r="M15" s="17">
        <v>0.16</v>
      </c>
      <c r="N15" s="17">
        <v>0.02</v>
      </c>
      <c r="O15" s="21">
        <v>0</v>
      </c>
      <c r="P15" s="331">
        <v>100</v>
      </c>
      <c r="Q15" s="17">
        <v>54.4</v>
      </c>
      <c r="R15" s="17">
        <v>4.7</v>
      </c>
      <c r="S15" s="51">
        <v>0.06</v>
      </c>
    </row>
    <row r="16" spans="1:19" s="19" customFormat="1" ht="37.5" customHeight="1" x14ac:dyDescent="0.3">
      <c r="A16" s="147"/>
      <c r="B16" s="147"/>
      <c r="C16" s="188">
        <v>237</v>
      </c>
      <c r="D16" s="239" t="s">
        <v>9</v>
      </c>
      <c r="E16" s="299" t="s">
        <v>186</v>
      </c>
      <c r="F16" s="270">
        <v>200</v>
      </c>
      <c r="G16" s="203"/>
      <c r="H16" s="20">
        <v>1.8</v>
      </c>
      <c r="I16" s="17">
        <v>5.4</v>
      </c>
      <c r="J16" s="21">
        <v>7.2</v>
      </c>
      <c r="K16" s="263">
        <v>84.8</v>
      </c>
      <c r="L16" s="388">
        <v>0.03</v>
      </c>
      <c r="M16" s="23">
        <v>10.08</v>
      </c>
      <c r="N16" s="23">
        <v>0.1</v>
      </c>
      <c r="O16" s="24">
        <v>0.96</v>
      </c>
      <c r="P16" s="388">
        <v>28.34</v>
      </c>
      <c r="Q16" s="23">
        <v>33.4</v>
      </c>
      <c r="R16" s="23">
        <v>15.66</v>
      </c>
      <c r="S16" s="58">
        <v>0.62</v>
      </c>
    </row>
    <row r="17" spans="1:19" s="19" customFormat="1" ht="37.5" customHeight="1" x14ac:dyDescent="0.3">
      <c r="A17" s="149"/>
      <c r="B17" s="749"/>
      <c r="C17" s="251">
        <v>222</v>
      </c>
      <c r="D17" s="777" t="s">
        <v>10</v>
      </c>
      <c r="E17" s="769" t="s">
        <v>141</v>
      </c>
      <c r="F17" s="746">
        <v>90</v>
      </c>
      <c r="G17" s="747"/>
      <c r="H17" s="456">
        <v>13.83</v>
      </c>
      <c r="I17" s="81">
        <v>14.43</v>
      </c>
      <c r="J17" s="82">
        <v>8.0299999999999994</v>
      </c>
      <c r="K17" s="748">
        <v>218.79</v>
      </c>
      <c r="L17" s="456">
        <v>7.0000000000000007E-2</v>
      </c>
      <c r="M17" s="81">
        <v>10.53</v>
      </c>
      <c r="N17" s="81">
        <v>0.02</v>
      </c>
      <c r="O17" s="152">
        <v>0.84</v>
      </c>
      <c r="P17" s="456">
        <v>78.42</v>
      </c>
      <c r="Q17" s="81">
        <v>143.71</v>
      </c>
      <c r="R17" s="81">
        <v>20.38</v>
      </c>
      <c r="S17" s="82">
        <v>1.0900000000000001</v>
      </c>
    </row>
    <row r="18" spans="1:19" s="19" customFormat="1" ht="37.5" customHeight="1" x14ac:dyDescent="0.3">
      <c r="A18" s="149"/>
      <c r="B18" s="758"/>
      <c r="C18" s="252">
        <v>150</v>
      </c>
      <c r="D18" s="778" t="s">
        <v>10</v>
      </c>
      <c r="E18" s="507" t="s">
        <v>91</v>
      </c>
      <c r="F18" s="759">
        <v>90</v>
      </c>
      <c r="G18" s="259"/>
      <c r="H18" s="333">
        <v>20.25</v>
      </c>
      <c r="I18" s="84">
        <v>15.57</v>
      </c>
      <c r="J18" s="150">
        <v>2.34</v>
      </c>
      <c r="K18" s="621">
        <v>230.13</v>
      </c>
      <c r="L18" s="333">
        <v>0.06</v>
      </c>
      <c r="M18" s="84">
        <v>8.5</v>
      </c>
      <c r="N18" s="84">
        <v>0.03</v>
      </c>
      <c r="O18" s="662">
        <v>1.6</v>
      </c>
      <c r="P18" s="333">
        <v>41.24</v>
      </c>
      <c r="Q18" s="84">
        <v>108.78</v>
      </c>
      <c r="R18" s="84">
        <v>23.68</v>
      </c>
      <c r="S18" s="150">
        <v>1.39</v>
      </c>
    </row>
    <row r="19" spans="1:19" s="19" customFormat="1" ht="37.5" customHeight="1" x14ac:dyDescent="0.3">
      <c r="A19" s="149"/>
      <c r="B19" s="148"/>
      <c r="C19" s="189">
        <v>141</v>
      </c>
      <c r="D19" s="779" t="s">
        <v>57</v>
      </c>
      <c r="E19" s="770" t="s">
        <v>140</v>
      </c>
      <c r="F19" s="274">
        <v>150</v>
      </c>
      <c r="G19" s="738"/>
      <c r="H19" s="342">
        <v>4.05</v>
      </c>
      <c r="I19" s="117">
        <v>6.6</v>
      </c>
      <c r="J19" s="290">
        <v>24.9</v>
      </c>
      <c r="K19" s="591">
        <v>174.75</v>
      </c>
      <c r="L19" s="342">
        <v>0.1</v>
      </c>
      <c r="M19" s="117">
        <v>14.59</v>
      </c>
      <c r="N19" s="117">
        <v>0</v>
      </c>
      <c r="O19" s="118">
        <v>1.32</v>
      </c>
      <c r="P19" s="342">
        <v>56.82</v>
      </c>
      <c r="Q19" s="117">
        <v>80.67</v>
      </c>
      <c r="R19" s="117">
        <v>26.47</v>
      </c>
      <c r="S19" s="290">
        <v>0.85</v>
      </c>
    </row>
    <row r="20" spans="1:19" s="19" customFormat="1" ht="37.5" customHeight="1" x14ac:dyDescent="0.3">
      <c r="A20" s="149"/>
      <c r="B20" s="148"/>
      <c r="C20" s="189">
        <v>107</v>
      </c>
      <c r="D20" s="779" t="s">
        <v>20</v>
      </c>
      <c r="E20" s="770" t="s">
        <v>142</v>
      </c>
      <c r="F20" s="274">
        <v>200</v>
      </c>
      <c r="G20" s="738"/>
      <c r="H20" s="388">
        <v>0</v>
      </c>
      <c r="I20" s="23">
        <v>0</v>
      </c>
      <c r="J20" s="58">
        <v>22.8</v>
      </c>
      <c r="K20" s="387">
        <v>92</v>
      </c>
      <c r="L20" s="388">
        <v>0.04</v>
      </c>
      <c r="M20" s="23">
        <v>12</v>
      </c>
      <c r="N20" s="23">
        <v>0.6</v>
      </c>
      <c r="O20" s="24">
        <v>0</v>
      </c>
      <c r="P20" s="388">
        <v>0</v>
      </c>
      <c r="Q20" s="23">
        <v>0</v>
      </c>
      <c r="R20" s="23">
        <v>0</v>
      </c>
      <c r="S20" s="58">
        <v>0</v>
      </c>
    </row>
    <row r="21" spans="1:19" s="19" customFormat="1" ht="37.5" customHeight="1" x14ac:dyDescent="0.3">
      <c r="A21" s="149"/>
      <c r="B21" s="148"/>
      <c r="C21" s="293">
        <v>119</v>
      </c>
      <c r="D21" s="779" t="s">
        <v>15</v>
      </c>
      <c r="E21" s="365" t="s">
        <v>66</v>
      </c>
      <c r="F21" s="229">
        <v>30</v>
      </c>
      <c r="G21" s="738"/>
      <c r="H21" s="388">
        <v>2.13</v>
      </c>
      <c r="I21" s="23">
        <v>0.21</v>
      </c>
      <c r="J21" s="58">
        <v>13.26</v>
      </c>
      <c r="K21" s="733">
        <v>72</v>
      </c>
      <c r="L21" s="388">
        <v>0.03</v>
      </c>
      <c r="M21" s="23">
        <v>0</v>
      </c>
      <c r="N21" s="23">
        <v>0</v>
      </c>
      <c r="O21" s="24">
        <v>0.05</v>
      </c>
      <c r="P21" s="388">
        <v>11.1</v>
      </c>
      <c r="Q21" s="23">
        <v>65.400000000000006</v>
      </c>
      <c r="R21" s="23">
        <v>19.5</v>
      </c>
      <c r="S21" s="58">
        <v>0.84</v>
      </c>
    </row>
    <row r="22" spans="1:19" s="19" customFormat="1" ht="37.5" customHeight="1" x14ac:dyDescent="0.3">
      <c r="A22" s="149"/>
      <c r="B22" s="148"/>
      <c r="C22" s="189">
        <v>120</v>
      </c>
      <c r="D22" s="779" t="s">
        <v>16</v>
      </c>
      <c r="E22" s="365" t="s">
        <v>55</v>
      </c>
      <c r="F22" s="229">
        <v>20</v>
      </c>
      <c r="G22" s="738"/>
      <c r="H22" s="388">
        <v>1.1399999999999999</v>
      </c>
      <c r="I22" s="23">
        <v>0.22</v>
      </c>
      <c r="J22" s="58">
        <v>7.44</v>
      </c>
      <c r="K22" s="733">
        <v>36.26</v>
      </c>
      <c r="L22" s="388">
        <v>0.02</v>
      </c>
      <c r="M22" s="23">
        <v>0.08</v>
      </c>
      <c r="N22" s="23">
        <v>0</v>
      </c>
      <c r="O22" s="24">
        <v>0.06</v>
      </c>
      <c r="P22" s="388">
        <v>6.8</v>
      </c>
      <c r="Q22" s="23">
        <v>24</v>
      </c>
      <c r="R22" s="23">
        <v>8.1999999999999993</v>
      </c>
      <c r="S22" s="58">
        <v>0.46</v>
      </c>
    </row>
    <row r="23" spans="1:19" s="19" customFormat="1" ht="37.5" customHeight="1" x14ac:dyDescent="0.3">
      <c r="A23" s="149"/>
      <c r="B23" s="704"/>
      <c r="C23" s="557"/>
      <c r="D23" s="780"/>
      <c r="E23" s="771" t="s">
        <v>24</v>
      </c>
      <c r="F23" s="423">
        <f>F14+F15+F16+F17+F19+F20+F21+F22</f>
        <v>750</v>
      </c>
      <c r="G23" s="423"/>
      <c r="H23" s="750">
        <f t="shared" ref="H23:S23" si="1">H14+H15+H16+H17+H19+H20+H21+H22</f>
        <v>31.340000000000003</v>
      </c>
      <c r="I23" s="689">
        <f t="shared" si="1"/>
        <v>34.270000000000003</v>
      </c>
      <c r="J23" s="751">
        <f t="shared" si="1"/>
        <v>83.93</v>
      </c>
      <c r="K23" s="453">
        <f t="shared" si="1"/>
        <v>780.3</v>
      </c>
      <c r="L23" s="750">
        <f t="shared" si="1"/>
        <v>0.32000000000000006</v>
      </c>
      <c r="M23" s="689">
        <f t="shared" si="1"/>
        <v>47.44</v>
      </c>
      <c r="N23" s="689">
        <f t="shared" si="1"/>
        <v>0.91</v>
      </c>
      <c r="O23" s="752">
        <f t="shared" si="1"/>
        <v>3.23</v>
      </c>
      <c r="P23" s="750">
        <f t="shared" si="1"/>
        <v>308.98</v>
      </c>
      <c r="Q23" s="689">
        <f t="shared" si="1"/>
        <v>494.08000000000004</v>
      </c>
      <c r="R23" s="689">
        <f t="shared" si="1"/>
        <v>121.91</v>
      </c>
      <c r="S23" s="751">
        <f t="shared" si="1"/>
        <v>5.2700000000000005</v>
      </c>
    </row>
    <row r="24" spans="1:19" s="19" customFormat="1" ht="37.5" customHeight="1" x14ac:dyDescent="0.3">
      <c r="A24" s="149"/>
      <c r="B24" s="706"/>
      <c r="C24" s="634"/>
      <c r="D24" s="781"/>
      <c r="E24" s="772" t="s">
        <v>24</v>
      </c>
      <c r="F24" s="760">
        <f>F14+F15+F16+F18+F19+F20+F21+F22</f>
        <v>750</v>
      </c>
      <c r="G24" s="760"/>
      <c r="H24" s="697">
        <f t="shared" ref="H24:S24" si="2">H14+H15+H16+H18+H19+H20+H21+H22</f>
        <v>37.760000000000005</v>
      </c>
      <c r="I24" s="687">
        <f t="shared" si="2"/>
        <v>35.410000000000004</v>
      </c>
      <c r="J24" s="698">
        <f t="shared" si="2"/>
        <v>78.239999999999995</v>
      </c>
      <c r="K24" s="761">
        <f t="shared" si="2"/>
        <v>791.64</v>
      </c>
      <c r="L24" s="697">
        <f t="shared" si="2"/>
        <v>0.31000000000000005</v>
      </c>
      <c r="M24" s="687">
        <f t="shared" si="2"/>
        <v>45.41</v>
      </c>
      <c r="N24" s="687">
        <f t="shared" si="2"/>
        <v>0.92</v>
      </c>
      <c r="O24" s="696">
        <f t="shared" si="2"/>
        <v>3.9899999999999998</v>
      </c>
      <c r="P24" s="697">
        <f t="shared" si="2"/>
        <v>271.8</v>
      </c>
      <c r="Q24" s="687">
        <f t="shared" si="2"/>
        <v>459.15000000000009</v>
      </c>
      <c r="R24" s="687">
        <f t="shared" si="2"/>
        <v>125.21</v>
      </c>
      <c r="S24" s="698">
        <f t="shared" si="2"/>
        <v>5.5699999999999994</v>
      </c>
    </row>
    <row r="25" spans="1:19" s="19" customFormat="1" ht="37.5" customHeight="1" x14ac:dyDescent="0.3">
      <c r="A25" s="149"/>
      <c r="B25" s="704"/>
      <c r="C25" s="557"/>
      <c r="D25" s="780"/>
      <c r="E25" s="773" t="s">
        <v>143</v>
      </c>
      <c r="F25" s="753"/>
      <c r="G25" s="753"/>
      <c r="H25" s="750"/>
      <c r="I25" s="689"/>
      <c r="J25" s="751"/>
      <c r="K25" s="714">
        <f>K23/23.5</f>
        <v>33.204255319148935</v>
      </c>
      <c r="L25" s="750"/>
      <c r="M25" s="689"/>
      <c r="N25" s="689"/>
      <c r="O25" s="752"/>
      <c r="P25" s="750"/>
      <c r="Q25" s="689"/>
      <c r="R25" s="689"/>
      <c r="S25" s="751"/>
    </row>
    <row r="26" spans="1:19" s="19" customFormat="1" ht="37.5" customHeight="1" thickBot="1" x14ac:dyDescent="0.35">
      <c r="A26" s="362"/>
      <c r="B26" s="712"/>
      <c r="C26" s="653"/>
      <c r="D26" s="782"/>
      <c r="E26" s="774" t="s">
        <v>143</v>
      </c>
      <c r="F26" s="762"/>
      <c r="G26" s="763"/>
      <c r="H26" s="654"/>
      <c r="I26" s="655"/>
      <c r="J26" s="656"/>
      <c r="K26" s="713">
        <f>K24/23.5</f>
        <v>33.686808510638301</v>
      </c>
      <c r="L26" s="280"/>
      <c r="M26" s="658"/>
      <c r="N26" s="658"/>
      <c r="O26" s="659"/>
      <c r="P26" s="280"/>
      <c r="Q26" s="658"/>
      <c r="R26" s="658"/>
      <c r="S26" s="660"/>
    </row>
    <row r="27" spans="1:19" x14ac:dyDescent="0.3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ht="18" x14ac:dyDescent="0.3">
      <c r="D28" s="11"/>
      <c r="E28" s="394"/>
      <c r="F28" s="30"/>
      <c r="G28" s="11"/>
      <c r="H28" s="11"/>
      <c r="I28" s="11"/>
      <c r="J28" s="11"/>
    </row>
    <row r="29" spans="1:19" ht="18" x14ac:dyDescent="0.3">
      <c r="D29" s="11"/>
      <c r="E29" s="29"/>
      <c r="F29" s="30"/>
      <c r="G29" s="11"/>
      <c r="H29" s="11"/>
      <c r="I29" s="11"/>
      <c r="J29" s="11"/>
    </row>
    <row r="30" spans="1:19" ht="18" x14ac:dyDescent="0.3">
      <c r="D30" s="11"/>
      <c r="E30" s="29"/>
      <c r="F30" s="30"/>
      <c r="G30" s="11"/>
      <c r="H30" s="11"/>
      <c r="I30" s="11"/>
      <c r="J30" s="11"/>
    </row>
    <row r="31" spans="1:19" ht="18" x14ac:dyDescent="0.3">
      <c r="D31" s="11"/>
      <c r="E31" s="29"/>
      <c r="F31" s="30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="60" zoomScaleNormal="60" workbookViewId="0">
      <selection activeCell="E6" sqref="E6"/>
    </sheetView>
  </sheetViews>
  <sheetFormatPr defaultRowHeight="14.4" x14ac:dyDescent="0.3"/>
  <cols>
    <col min="1" max="1" width="19.6640625" customWidth="1"/>
    <col min="2" max="2" width="10.44140625" customWidth="1"/>
    <col min="3" max="3" width="16.109375" style="5" customWidth="1"/>
    <col min="4" max="4" width="22.33203125" customWidth="1"/>
    <col min="5" max="5" width="55.8867187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159">
        <v>22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571"/>
      <c r="F3" s="571"/>
      <c r="G3" s="57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196"/>
      <c r="C4" s="437" t="s">
        <v>45</v>
      </c>
      <c r="D4" s="180"/>
      <c r="E4" s="545"/>
      <c r="F4" s="437"/>
      <c r="G4" s="437"/>
      <c r="H4" s="355" t="s">
        <v>26</v>
      </c>
      <c r="I4" s="92"/>
      <c r="J4" s="92"/>
      <c r="K4" s="261" t="s">
        <v>27</v>
      </c>
      <c r="L4" s="930" t="s">
        <v>28</v>
      </c>
      <c r="M4" s="928"/>
      <c r="N4" s="928"/>
      <c r="O4" s="929"/>
      <c r="P4" s="927" t="s">
        <v>29</v>
      </c>
      <c r="Q4" s="930"/>
      <c r="R4" s="930"/>
      <c r="S4" s="931"/>
    </row>
    <row r="5" spans="1:19" s="19" customFormat="1" ht="28.5" customHeight="1" thickBot="1" x14ac:dyDescent="0.35">
      <c r="A5" s="197" t="s">
        <v>0</v>
      </c>
      <c r="B5" s="197"/>
      <c r="C5" s="348" t="s">
        <v>46</v>
      </c>
      <c r="D5" s="120" t="s">
        <v>47</v>
      </c>
      <c r="E5" s="177" t="s">
        <v>44</v>
      </c>
      <c r="F5" s="146" t="s">
        <v>30</v>
      </c>
      <c r="G5" s="146" t="s">
        <v>43</v>
      </c>
      <c r="H5" s="330" t="s">
        <v>31</v>
      </c>
      <c r="I5" s="100" t="s">
        <v>32</v>
      </c>
      <c r="J5" s="257" t="s">
        <v>33</v>
      </c>
      <c r="K5" s="262" t="s">
        <v>34</v>
      </c>
      <c r="L5" s="99" t="s">
        <v>35</v>
      </c>
      <c r="M5" s="100" t="s">
        <v>36</v>
      </c>
      <c r="N5" s="100" t="s">
        <v>37</v>
      </c>
      <c r="O5" s="102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7.5" customHeight="1" x14ac:dyDescent="0.3">
      <c r="A6" s="200" t="s">
        <v>6</v>
      </c>
      <c r="B6" s="200"/>
      <c r="C6" s="193">
        <v>24</v>
      </c>
      <c r="D6" s="185" t="s">
        <v>8</v>
      </c>
      <c r="E6" s="343" t="s">
        <v>188</v>
      </c>
      <c r="F6" s="193">
        <v>150</v>
      </c>
      <c r="G6" s="385"/>
      <c r="H6" s="375">
        <v>0.6</v>
      </c>
      <c r="I6" s="48">
        <v>0</v>
      </c>
      <c r="J6" s="55">
        <v>16.95</v>
      </c>
      <c r="K6" s="496">
        <v>69</v>
      </c>
      <c r="L6" s="47">
        <v>0.01</v>
      </c>
      <c r="M6" s="48">
        <v>19.5</v>
      </c>
      <c r="N6" s="48">
        <v>0.04</v>
      </c>
      <c r="O6" s="49">
        <v>0</v>
      </c>
      <c r="P6" s="375">
        <v>24</v>
      </c>
      <c r="Q6" s="48">
        <v>16.5</v>
      </c>
      <c r="R6" s="48">
        <v>13.5</v>
      </c>
      <c r="S6" s="49">
        <v>3.3</v>
      </c>
    </row>
    <row r="7" spans="1:19" s="19" customFormat="1" ht="37.5" customHeight="1" x14ac:dyDescent="0.3">
      <c r="A7" s="147"/>
      <c r="B7" s="147"/>
      <c r="C7" s="189">
        <v>229</v>
      </c>
      <c r="D7" s="183" t="s">
        <v>10</v>
      </c>
      <c r="E7" s="246" t="s">
        <v>156</v>
      </c>
      <c r="F7" s="309">
        <v>90</v>
      </c>
      <c r="G7" s="189"/>
      <c r="H7" s="388">
        <v>17.010000000000002</v>
      </c>
      <c r="I7" s="23">
        <v>6.36</v>
      </c>
      <c r="J7" s="24">
        <v>3.1</v>
      </c>
      <c r="K7" s="266">
        <v>136.16999999999999</v>
      </c>
      <c r="L7" s="22">
        <v>0.01</v>
      </c>
      <c r="M7" s="23">
        <v>8.9999999999999993E-3</v>
      </c>
      <c r="N7" s="23">
        <v>0</v>
      </c>
      <c r="O7" s="58">
        <v>1.98</v>
      </c>
      <c r="P7" s="388">
        <v>45.1</v>
      </c>
      <c r="Q7" s="23">
        <v>46.48</v>
      </c>
      <c r="R7" s="23">
        <v>3</v>
      </c>
      <c r="S7" s="58">
        <v>0.27</v>
      </c>
    </row>
    <row r="8" spans="1:19" s="19" customFormat="1" ht="37.5" customHeight="1" x14ac:dyDescent="0.3">
      <c r="A8" s="147"/>
      <c r="B8" s="147"/>
      <c r="C8" s="190">
        <v>52</v>
      </c>
      <c r="D8" s="184" t="s">
        <v>77</v>
      </c>
      <c r="E8" s="245" t="s">
        <v>144</v>
      </c>
      <c r="F8" s="570">
        <v>150</v>
      </c>
      <c r="G8" s="190"/>
      <c r="H8" s="331">
        <v>3.15</v>
      </c>
      <c r="I8" s="17">
        <v>4.5</v>
      </c>
      <c r="J8" s="21">
        <v>17.55</v>
      </c>
      <c r="K8" s="263">
        <v>122.85</v>
      </c>
      <c r="L8" s="20">
        <v>0.16</v>
      </c>
      <c r="M8" s="17">
        <v>25.3</v>
      </c>
      <c r="N8" s="17">
        <v>0</v>
      </c>
      <c r="O8" s="51">
        <v>5.53</v>
      </c>
      <c r="P8" s="331">
        <v>16.260000000000002</v>
      </c>
      <c r="Q8" s="17">
        <v>94.6</v>
      </c>
      <c r="R8" s="17">
        <v>35.32</v>
      </c>
      <c r="S8" s="51">
        <v>15.9</v>
      </c>
    </row>
    <row r="9" spans="1:19" s="19" customFormat="1" ht="46.8" x14ac:dyDescent="0.3">
      <c r="A9" s="147"/>
      <c r="B9" s="147"/>
      <c r="C9" s="188">
        <v>219</v>
      </c>
      <c r="D9" s="182" t="s">
        <v>20</v>
      </c>
      <c r="E9" s="337" t="s">
        <v>151</v>
      </c>
      <c r="F9" s="250">
        <v>200</v>
      </c>
      <c r="G9" s="203"/>
      <c r="H9" s="331">
        <v>0</v>
      </c>
      <c r="I9" s="17">
        <v>0</v>
      </c>
      <c r="J9" s="21">
        <v>25</v>
      </c>
      <c r="K9" s="264">
        <v>100</v>
      </c>
      <c r="L9" s="22">
        <v>0</v>
      </c>
      <c r="M9" s="23">
        <v>5.48</v>
      </c>
      <c r="N9" s="23">
        <v>0</v>
      </c>
      <c r="O9" s="58">
        <v>0.57999999999999996</v>
      </c>
      <c r="P9" s="388">
        <v>0.4</v>
      </c>
      <c r="Q9" s="23">
        <v>0</v>
      </c>
      <c r="R9" s="13">
        <v>0</v>
      </c>
      <c r="S9" s="56">
        <v>0.04</v>
      </c>
    </row>
    <row r="10" spans="1:19" s="19" customFormat="1" ht="37.5" customHeight="1" x14ac:dyDescent="0.3">
      <c r="A10" s="147"/>
      <c r="B10" s="147"/>
      <c r="C10" s="191">
        <v>119</v>
      </c>
      <c r="D10" s="182" t="s">
        <v>15</v>
      </c>
      <c r="E10" s="239" t="s">
        <v>66</v>
      </c>
      <c r="F10" s="188">
        <v>30</v>
      </c>
      <c r="G10" s="310"/>
      <c r="H10" s="331">
        <v>2.13</v>
      </c>
      <c r="I10" s="17">
        <v>0.21</v>
      </c>
      <c r="J10" s="21">
        <v>13.26</v>
      </c>
      <c r="K10" s="264">
        <v>72</v>
      </c>
      <c r="L10" s="20">
        <v>0.03</v>
      </c>
      <c r="M10" s="17">
        <v>0</v>
      </c>
      <c r="N10" s="17">
        <v>0</v>
      </c>
      <c r="O10" s="51">
        <v>0.05</v>
      </c>
      <c r="P10" s="331">
        <v>11.1</v>
      </c>
      <c r="Q10" s="17">
        <v>65.400000000000006</v>
      </c>
      <c r="R10" s="17">
        <v>19.5</v>
      </c>
      <c r="S10" s="51">
        <v>0.84</v>
      </c>
    </row>
    <row r="11" spans="1:19" s="19" customFormat="1" ht="37.5" customHeight="1" x14ac:dyDescent="0.3">
      <c r="A11" s="147"/>
      <c r="B11" s="147"/>
      <c r="C11" s="188">
        <v>120</v>
      </c>
      <c r="D11" s="182" t="s">
        <v>16</v>
      </c>
      <c r="E11" s="239" t="s">
        <v>22</v>
      </c>
      <c r="F11" s="188">
        <v>20</v>
      </c>
      <c r="G11" s="310"/>
      <c r="H11" s="331">
        <v>1.1399999999999999</v>
      </c>
      <c r="I11" s="17">
        <v>0.22</v>
      </c>
      <c r="J11" s="21">
        <v>7.44</v>
      </c>
      <c r="K11" s="264">
        <v>36.26</v>
      </c>
      <c r="L11" s="20">
        <v>0.02</v>
      </c>
      <c r="M11" s="17">
        <v>0.08</v>
      </c>
      <c r="N11" s="17">
        <v>0</v>
      </c>
      <c r="O11" s="51">
        <v>0.06</v>
      </c>
      <c r="P11" s="331">
        <v>6.8</v>
      </c>
      <c r="Q11" s="17">
        <v>24</v>
      </c>
      <c r="R11" s="17">
        <v>8.1999999999999993</v>
      </c>
      <c r="S11" s="276">
        <v>0.46</v>
      </c>
    </row>
    <row r="12" spans="1:19" s="19" customFormat="1" ht="37.5" customHeight="1" x14ac:dyDescent="0.3">
      <c r="A12" s="147"/>
      <c r="B12" s="147"/>
      <c r="C12" s="188"/>
      <c r="D12" s="182"/>
      <c r="E12" s="248" t="s">
        <v>24</v>
      </c>
      <c r="F12" s="463">
        <f>SUM(F6:F11)</f>
        <v>640</v>
      </c>
      <c r="G12" s="188"/>
      <c r="H12" s="331">
        <f t="shared" ref="H12:S12" si="0">SUM(H6:H11)</f>
        <v>24.03</v>
      </c>
      <c r="I12" s="17">
        <f t="shared" si="0"/>
        <v>11.290000000000001</v>
      </c>
      <c r="J12" s="21">
        <f t="shared" si="0"/>
        <v>83.3</v>
      </c>
      <c r="K12" s="541">
        <f t="shared" si="0"/>
        <v>536.28</v>
      </c>
      <c r="L12" s="20">
        <f t="shared" si="0"/>
        <v>0.22999999999999998</v>
      </c>
      <c r="M12" s="17">
        <f t="shared" si="0"/>
        <v>50.369</v>
      </c>
      <c r="N12" s="17">
        <f t="shared" si="0"/>
        <v>0.04</v>
      </c>
      <c r="O12" s="51">
        <f t="shared" si="0"/>
        <v>8.2000000000000011</v>
      </c>
      <c r="P12" s="331">
        <f t="shared" si="0"/>
        <v>103.66</v>
      </c>
      <c r="Q12" s="17">
        <f t="shared" si="0"/>
        <v>246.98</v>
      </c>
      <c r="R12" s="17">
        <f t="shared" si="0"/>
        <v>79.52</v>
      </c>
      <c r="S12" s="51">
        <f t="shared" si="0"/>
        <v>20.81</v>
      </c>
    </row>
    <row r="13" spans="1:19" s="19" customFormat="1" ht="37.5" customHeight="1" thickBot="1" x14ac:dyDescent="0.35">
      <c r="A13" s="485"/>
      <c r="B13" s="485"/>
      <c r="C13" s="531"/>
      <c r="D13" s="824"/>
      <c r="E13" s="249" t="s">
        <v>25</v>
      </c>
      <c r="F13" s="531"/>
      <c r="G13" s="477"/>
      <c r="H13" s="542"/>
      <c r="I13" s="106"/>
      <c r="J13" s="539"/>
      <c r="K13" s="540">
        <f>K12/23.5</f>
        <v>22.820425531914893</v>
      </c>
      <c r="L13" s="538"/>
      <c r="M13" s="106"/>
      <c r="N13" s="106"/>
      <c r="O13" s="107"/>
      <c r="P13" s="542"/>
      <c r="Q13" s="106"/>
      <c r="R13" s="106"/>
      <c r="S13" s="107"/>
    </row>
    <row r="14" spans="1:19" s="19" customFormat="1" ht="37.5" customHeight="1" x14ac:dyDescent="0.3">
      <c r="A14" s="200" t="s">
        <v>7</v>
      </c>
      <c r="B14" s="200"/>
      <c r="C14" s="193">
        <v>25</v>
      </c>
      <c r="D14" s="821" t="s">
        <v>23</v>
      </c>
      <c r="E14" s="532" t="s">
        <v>58</v>
      </c>
      <c r="F14" s="534">
        <v>150</v>
      </c>
      <c r="G14" s="193"/>
      <c r="H14" s="375">
        <v>0.6</v>
      </c>
      <c r="I14" s="48">
        <v>0.45</v>
      </c>
      <c r="J14" s="49">
        <v>12.3</v>
      </c>
      <c r="K14" s="305">
        <v>54.9</v>
      </c>
      <c r="L14" s="375">
        <v>0.03</v>
      </c>
      <c r="M14" s="48">
        <v>7.5</v>
      </c>
      <c r="N14" s="48">
        <v>0.01</v>
      </c>
      <c r="O14" s="49">
        <v>0</v>
      </c>
      <c r="P14" s="375">
        <v>28.5</v>
      </c>
      <c r="Q14" s="48">
        <v>24</v>
      </c>
      <c r="R14" s="48">
        <v>18</v>
      </c>
      <c r="S14" s="49">
        <v>3.45</v>
      </c>
    </row>
    <row r="15" spans="1:19" s="19" customFormat="1" ht="37.5" customHeight="1" x14ac:dyDescent="0.3">
      <c r="A15" s="147"/>
      <c r="B15" s="147"/>
      <c r="C15" s="188">
        <v>37</v>
      </c>
      <c r="D15" s="825" t="s">
        <v>9</v>
      </c>
      <c r="E15" s="568" t="s">
        <v>145</v>
      </c>
      <c r="F15" s="256">
        <v>200</v>
      </c>
      <c r="G15" s="203"/>
      <c r="H15" s="332">
        <v>6</v>
      </c>
      <c r="I15" s="13">
        <v>5.4</v>
      </c>
      <c r="J15" s="56">
        <v>10.8</v>
      </c>
      <c r="K15" s="191">
        <v>115.6</v>
      </c>
      <c r="L15" s="332">
        <v>0.1</v>
      </c>
      <c r="M15" s="13">
        <v>10.7</v>
      </c>
      <c r="N15" s="13">
        <v>0</v>
      </c>
      <c r="O15" s="56">
        <v>0.18</v>
      </c>
      <c r="P15" s="332">
        <v>33.14</v>
      </c>
      <c r="Q15" s="13">
        <v>77.040000000000006</v>
      </c>
      <c r="R15" s="13">
        <v>27.32</v>
      </c>
      <c r="S15" s="56">
        <v>1.02</v>
      </c>
    </row>
    <row r="16" spans="1:19" s="42" customFormat="1" ht="37.5" customHeight="1" x14ac:dyDescent="0.3">
      <c r="A16" s="148"/>
      <c r="B16" s="567"/>
      <c r="C16" s="189">
        <v>181</v>
      </c>
      <c r="D16" s="286" t="s">
        <v>10</v>
      </c>
      <c r="E16" s="568" t="s">
        <v>164</v>
      </c>
      <c r="F16" s="256">
        <v>90</v>
      </c>
      <c r="G16" s="285"/>
      <c r="H16" s="332">
        <v>21.24</v>
      </c>
      <c r="I16" s="13">
        <v>7.47</v>
      </c>
      <c r="J16" s="56">
        <v>2.7</v>
      </c>
      <c r="K16" s="191">
        <v>162.9</v>
      </c>
      <c r="L16" s="332">
        <v>0.03</v>
      </c>
      <c r="M16" s="13">
        <v>0.28999999999999998</v>
      </c>
      <c r="N16" s="13">
        <v>0.32</v>
      </c>
      <c r="O16" s="56">
        <v>2.39</v>
      </c>
      <c r="P16" s="332">
        <v>28.84</v>
      </c>
      <c r="Q16" s="13">
        <v>153.38999999999999</v>
      </c>
      <c r="R16" s="13">
        <v>20.43</v>
      </c>
      <c r="S16" s="56">
        <v>2.0299999999999998</v>
      </c>
    </row>
    <row r="17" spans="1:19" s="42" customFormat="1" ht="37.5" customHeight="1" x14ac:dyDescent="0.3">
      <c r="A17" s="148"/>
      <c r="B17" s="148"/>
      <c r="C17" s="189">
        <v>64</v>
      </c>
      <c r="D17" s="286" t="s">
        <v>57</v>
      </c>
      <c r="E17" s="568" t="s">
        <v>88</v>
      </c>
      <c r="F17" s="256">
        <v>150</v>
      </c>
      <c r="G17" s="285"/>
      <c r="H17" s="332">
        <v>6.45</v>
      </c>
      <c r="I17" s="13">
        <v>4.05</v>
      </c>
      <c r="J17" s="56">
        <v>40.200000000000003</v>
      </c>
      <c r="K17" s="191">
        <v>223.65</v>
      </c>
      <c r="L17" s="332">
        <v>0.08</v>
      </c>
      <c r="M17" s="13">
        <v>0</v>
      </c>
      <c r="N17" s="13">
        <v>0</v>
      </c>
      <c r="O17" s="56">
        <v>2.0699999999999998</v>
      </c>
      <c r="P17" s="332">
        <v>13.05</v>
      </c>
      <c r="Q17" s="13">
        <v>58.34</v>
      </c>
      <c r="R17" s="13">
        <v>22.53</v>
      </c>
      <c r="S17" s="56">
        <v>1.25</v>
      </c>
    </row>
    <row r="18" spans="1:19" s="42" customFormat="1" ht="37.5" customHeight="1" x14ac:dyDescent="0.3">
      <c r="A18" s="148"/>
      <c r="B18" s="148"/>
      <c r="C18" s="293">
        <v>98</v>
      </c>
      <c r="D18" s="183" t="s">
        <v>20</v>
      </c>
      <c r="E18" s="287" t="s">
        <v>104</v>
      </c>
      <c r="F18" s="569">
        <v>200</v>
      </c>
      <c r="G18" s="307"/>
      <c r="H18" s="22">
        <v>0.4</v>
      </c>
      <c r="I18" s="23">
        <v>0</v>
      </c>
      <c r="J18" s="24">
        <v>27</v>
      </c>
      <c r="K18" s="266">
        <v>110</v>
      </c>
      <c r="L18" s="22">
        <v>0</v>
      </c>
      <c r="M18" s="23">
        <v>0.14000000000000001</v>
      </c>
      <c r="N18" s="23">
        <v>0</v>
      </c>
      <c r="O18" s="23">
        <v>0.04</v>
      </c>
      <c r="P18" s="23">
        <v>12.8</v>
      </c>
      <c r="Q18" s="23">
        <v>2.2000000000000002</v>
      </c>
      <c r="R18" s="23">
        <v>1.8</v>
      </c>
      <c r="S18" s="58">
        <v>0.5</v>
      </c>
    </row>
    <row r="19" spans="1:19" s="42" customFormat="1" ht="37.5" customHeight="1" x14ac:dyDescent="0.3">
      <c r="A19" s="148"/>
      <c r="B19" s="148"/>
      <c r="C19" s="293">
        <v>119</v>
      </c>
      <c r="D19" s="182" t="s">
        <v>15</v>
      </c>
      <c r="E19" s="247" t="s">
        <v>66</v>
      </c>
      <c r="F19" s="188">
        <v>45</v>
      </c>
      <c r="G19" s="308"/>
      <c r="H19" s="331">
        <v>3.19</v>
      </c>
      <c r="I19" s="17">
        <v>0.31</v>
      </c>
      <c r="J19" s="51">
        <v>19.89</v>
      </c>
      <c r="K19" s="263">
        <v>108</v>
      </c>
      <c r="L19" s="331">
        <v>0.05</v>
      </c>
      <c r="M19" s="17">
        <v>0</v>
      </c>
      <c r="N19" s="17">
        <v>0</v>
      </c>
      <c r="O19" s="51">
        <v>0.08</v>
      </c>
      <c r="P19" s="331">
        <v>16.649999999999999</v>
      </c>
      <c r="Q19" s="17">
        <v>98.1</v>
      </c>
      <c r="R19" s="17">
        <v>29.25</v>
      </c>
      <c r="S19" s="51">
        <v>1.26</v>
      </c>
    </row>
    <row r="20" spans="1:19" s="42" customFormat="1" ht="37.5" customHeight="1" x14ac:dyDescent="0.3">
      <c r="A20" s="148"/>
      <c r="B20" s="148"/>
      <c r="C20" s="189">
        <v>120</v>
      </c>
      <c r="D20" s="182" t="s">
        <v>16</v>
      </c>
      <c r="E20" s="247" t="s">
        <v>55</v>
      </c>
      <c r="F20" s="188">
        <v>25</v>
      </c>
      <c r="G20" s="308"/>
      <c r="H20" s="331">
        <v>1.42</v>
      </c>
      <c r="I20" s="17">
        <v>0.27</v>
      </c>
      <c r="J20" s="51">
        <v>9.3000000000000007</v>
      </c>
      <c r="K20" s="263">
        <v>45.32</v>
      </c>
      <c r="L20" s="331">
        <v>0.02</v>
      </c>
      <c r="M20" s="17">
        <v>0.1</v>
      </c>
      <c r="N20" s="17">
        <v>0</v>
      </c>
      <c r="O20" s="51">
        <v>7.0000000000000007E-2</v>
      </c>
      <c r="P20" s="331">
        <v>8.5</v>
      </c>
      <c r="Q20" s="17">
        <v>30</v>
      </c>
      <c r="R20" s="17">
        <v>10.25</v>
      </c>
      <c r="S20" s="51">
        <v>0.56999999999999995</v>
      </c>
    </row>
    <row r="21" spans="1:19" s="42" customFormat="1" ht="37.5" customHeight="1" x14ac:dyDescent="0.3">
      <c r="A21" s="148"/>
      <c r="B21" s="148"/>
      <c r="C21" s="569"/>
      <c r="D21" s="826"/>
      <c r="E21" s="451"/>
      <c r="F21" s="380">
        <f>SUM(F14:F20)</f>
        <v>860</v>
      </c>
      <c r="G21" s="380"/>
      <c r="H21" s="281">
        <f t="shared" ref="H21:S21" si="1">SUM(H14:H20)</f>
        <v>39.299999999999997</v>
      </c>
      <c r="I21" s="40">
        <f t="shared" si="1"/>
        <v>17.95</v>
      </c>
      <c r="J21" s="86">
        <f t="shared" si="1"/>
        <v>122.19</v>
      </c>
      <c r="K21" s="380">
        <f t="shared" si="1"/>
        <v>820.37</v>
      </c>
      <c r="L21" s="281">
        <f t="shared" si="1"/>
        <v>0.31</v>
      </c>
      <c r="M21" s="40">
        <f t="shared" si="1"/>
        <v>18.73</v>
      </c>
      <c r="N21" s="40">
        <f t="shared" si="1"/>
        <v>0.33</v>
      </c>
      <c r="O21" s="86">
        <f t="shared" si="1"/>
        <v>4.830000000000001</v>
      </c>
      <c r="P21" s="281">
        <f t="shared" si="1"/>
        <v>141.47999999999999</v>
      </c>
      <c r="Q21" s="40">
        <f t="shared" si="1"/>
        <v>443.06999999999994</v>
      </c>
      <c r="R21" s="40">
        <f t="shared" si="1"/>
        <v>129.57999999999998</v>
      </c>
      <c r="S21" s="86">
        <f t="shared" si="1"/>
        <v>10.08</v>
      </c>
    </row>
    <row r="22" spans="1:19" s="42" customFormat="1" ht="37.5" customHeight="1" thickBot="1" x14ac:dyDescent="0.35">
      <c r="A22" s="201"/>
      <c r="B22" s="201"/>
      <c r="C22" s="195"/>
      <c r="D22" s="827"/>
      <c r="E22" s="533"/>
      <c r="F22" s="572"/>
      <c r="G22" s="572"/>
      <c r="H22" s="574"/>
      <c r="I22" s="575"/>
      <c r="J22" s="576"/>
      <c r="K22" s="573">
        <f>K21/23.5</f>
        <v>34.909361702127661</v>
      </c>
      <c r="L22" s="574"/>
      <c r="M22" s="575"/>
      <c r="N22" s="575"/>
      <c r="O22" s="576"/>
      <c r="P22" s="574"/>
      <c r="Q22" s="575"/>
      <c r="R22" s="575"/>
      <c r="S22" s="576"/>
    </row>
    <row r="23" spans="1:19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19" ht="18" x14ac:dyDescent="0.3">
      <c r="D24" s="11"/>
      <c r="E24" s="394"/>
      <c r="F24" s="30"/>
      <c r="G24" s="11"/>
      <c r="H24" s="11"/>
      <c r="I24" s="11"/>
      <c r="J24" s="11"/>
    </row>
    <row r="25" spans="1:19" ht="18" x14ac:dyDescent="0.3">
      <c r="D25" s="11"/>
      <c r="E25" s="29"/>
      <c r="F25" s="30"/>
      <c r="G25" s="11"/>
      <c r="H25" s="11"/>
      <c r="I25" s="11"/>
      <c r="J25" s="11"/>
    </row>
    <row r="26" spans="1:19" ht="18" x14ac:dyDescent="0.3">
      <c r="D26" s="11"/>
      <c r="E26" s="29"/>
      <c r="F26" s="30"/>
      <c r="G26" s="11"/>
      <c r="H26" s="11"/>
      <c r="I26" s="11"/>
      <c r="J26" s="11"/>
    </row>
    <row r="27" spans="1:19" ht="18" x14ac:dyDescent="0.3">
      <c r="D27" s="11"/>
      <c r="E27" s="29"/>
      <c r="F27" s="30"/>
      <c r="G27" s="11"/>
      <c r="H27" s="11"/>
      <c r="I27" s="11"/>
      <c r="J27" s="11"/>
    </row>
    <row r="28" spans="1:19" x14ac:dyDescent="0.3">
      <c r="D28" s="11"/>
      <c r="E28" s="11"/>
      <c r="F28" s="11"/>
      <c r="G28" s="11"/>
      <c r="H28" s="11"/>
      <c r="I28" s="11"/>
      <c r="J28" s="11"/>
    </row>
    <row r="29" spans="1:19" x14ac:dyDescent="0.3">
      <c r="D29" s="11"/>
      <c r="E29" s="11"/>
      <c r="F29" s="11"/>
      <c r="G29" s="11"/>
      <c r="H29" s="11"/>
      <c r="I29" s="11"/>
      <c r="J29" s="11"/>
    </row>
    <row r="30" spans="1:19" x14ac:dyDescent="0.3">
      <c r="D30" s="11"/>
      <c r="E30" s="11"/>
      <c r="F30" s="11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7"/>
  <sheetViews>
    <sheetView zoomScale="60" zoomScaleNormal="60" workbookViewId="0">
      <selection activeCell="E16" sqref="E16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19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19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196"/>
      <c r="C4" s="544" t="s">
        <v>45</v>
      </c>
      <c r="D4" s="180"/>
      <c r="E4" s="215"/>
      <c r="F4" s="594"/>
      <c r="G4" s="596"/>
      <c r="H4" s="92" t="s">
        <v>26</v>
      </c>
      <c r="I4" s="92"/>
      <c r="J4" s="92"/>
      <c r="K4" s="261" t="s">
        <v>27</v>
      </c>
      <c r="L4" s="930" t="s">
        <v>28</v>
      </c>
      <c r="M4" s="928"/>
      <c r="N4" s="928"/>
      <c r="O4" s="928"/>
      <c r="P4" s="927" t="s">
        <v>29</v>
      </c>
      <c r="Q4" s="930"/>
      <c r="R4" s="930"/>
      <c r="S4" s="931"/>
    </row>
    <row r="5" spans="1:19" s="19" customFormat="1" ht="38.25" customHeight="1" thickBot="1" x14ac:dyDescent="0.35">
      <c r="A5" s="197" t="s">
        <v>0</v>
      </c>
      <c r="B5" s="197"/>
      <c r="C5" s="177" t="s">
        <v>46</v>
      </c>
      <c r="D5" s="120" t="s">
        <v>47</v>
      </c>
      <c r="E5" s="146" t="s">
        <v>44</v>
      </c>
      <c r="F5" s="177" t="s">
        <v>30</v>
      </c>
      <c r="G5" s="146" t="s">
        <v>43</v>
      </c>
      <c r="H5" s="99" t="s">
        <v>31</v>
      </c>
      <c r="I5" s="100" t="s">
        <v>32</v>
      </c>
      <c r="J5" s="257" t="s">
        <v>33</v>
      </c>
      <c r="K5" s="262" t="s">
        <v>34</v>
      </c>
      <c r="L5" s="99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9" customHeight="1" x14ac:dyDescent="0.3">
      <c r="A6" s="200" t="s">
        <v>6</v>
      </c>
      <c r="B6" s="123"/>
      <c r="C6" s="553">
        <v>137</v>
      </c>
      <c r="D6" s="298" t="s">
        <v>23</v>
      </c>
      <c r="E6" s="582" t="s">
        <v>96</v>
      </c>
      <c r="F6" s="638">
        <v>150</v>
      </c>
      <c r="G6" s="306"/>
      <c r="H6" s="59">
        <v>1.35</v>
      </c>
      <c r="I6" s="46">
        <v>0</v>
      </c>
      <c r="J6" s="60">
        <v>12.9</v>
      </c>
      <c r="K6" s="305">
        <v>57</v>
      </c>
      <c r="L6" s="59">
        <v>0.09</v>
      </c>
      <c r="M6" s="46">
        <v>57</v>
      </c>
      <c r="N6" s="46">
        <v>0.09</v>
      </c>
      <c r="O6" s="60">
        <v>0</v>
      </c>
      <c r="P6" s="357">
        <v>52.5</v>
      </c>
      <c r="Q6" s="46">
        <v>25.5</v>
      </c>
      <c r="R6" s="46">
        <v>16.5</v>
      </c>
      <c r="S6" s="303">
        <v>0.15</v>
      </c>
    </row>
    <row r="7" spans="1:19" s="19" customFormat="1" ht="39" customHeight="1" x14ac:dyDescent="0.3">
      <c r="A7" s="147"/>
      <c r="B7" s="121"/>
      <c r="C7" s="141">
        <v>67</v>
      </c>
      <c r="D7" s="285" t="s">
        <v>75</v>
      </c>
      <c r="E7" s="205" t="s">
        <v>103</v>
      </c>
      <c r="F7" s="229">
        <v>150</v>
      </c>
      <c r="G7" s="285"/>
      <c r="H7" s="22">
        <v>18.75</v>
      </c>
      <c r="I7" s="23">
        <v>19.5</v>
      </c>
      <c r="J7" s="24">
        <v>2.7</v>
      </c>
      <c r="K7" s="266">
        <v>261.45</v>
      </c>
      <c r="L7" s="22">
        <v>7.0000000000000007E-2</v>
      </c>
      <c r="M7" s="23">
        <v>0.61</v>
      </c>
      <c r="N7" s="23">
        <v>0.34</v>
      </c>
      <c r="O7" s="24">
        <v>2.25</v>
      </c>
      <c r="P7" s="388">
        <v>268.68</v>
      </c>
      <c r="Q7" s="23">
        <v>323.68</v>
      </c>
      <c r="R7" s="23">
        <v>23.86</v>
      </c>
      <c r="S7" s="58">
        <v>2.74</v>
      </c>
    </row>
    <row r="8" spans="1:19" s="19" customFormat="1" ht="39" customHeight="1" x14ac:dyDescent="0.3">
      <c r="A8" s="147"/>
      <c r="B8" s="121"/>
      <c r="C8" s="172">
        <v>100</v>
      </c>
      <c r="D8" s="346" t="s">
        <v>20</v>
      </c>
      <c r="E8" s="329" t="s">
        <v>107</v>
      </c>
      <c r="F8" s="271">
        <v>200</v>
      </c>
      <c r="G8" s="190"/>
      <c r="H8" s="20">
        <v>0.2</v>
      </c>
      <c r="I8" s="17">
        <v>0</v>
      </c>
      <c r="J8" s="21">
        <v>15.56</v>
      </c>
      <c r="K8" s="263">
        <v>63.2</v>
      </c>
      <c r="L8" s="331">
        <v>0</v>
      </c>
      <c r="M8" s="17">
        <v>1.2</v>
      </c>
      <c r="N8" s="17">
        <v>0</v>
      </c>
      <c r="O8" s="51">
        <v>0.06</v>
      </c>
      <c r="P8" s="20">
        <v>6.9</v>
      </c>
      <c r="Q8" s="17">
        <v>5.22</v>
      </c>
      <c r="R8" s="17">
        <v>5.24</v>
      </c>
      <c r="S8" s="51">
        <v>0.04</v>
      </c>
    </row>
    <row r="9" spans="1:19" s="19" customFormat="1" ht="39" customHeight="1" x14ac:dyDescent="0.3">
      <c r="A9" s="147"/>
      <c r="B9" s="121"/>
      <c r="C9" s="140">
        <v>121</v>
      </c>
      <c r="D9" s="336" t="s">
        <v>59</v>
      </c>
      <c r="E9" s="299" t="s">
        <v>59</v>
      </c>
      <c r="F9" s="272">
        <v>30</v>
      </c>
      <c r="G9" s="188"/>
      <c r="H9" s="20">
        <v>2.16</v>
      </c>
      <c r="I9" s="17">
        <v>0.81</v>
      </c>
      <c r="J9" s="21">
        <v>14.73</v>
      </c>
      <c r="K9" s="263">
        <v>75.66</v>
      </c>
      <c r="L9" s="20">
        <v>0.04</v>
      </c>
      <c r="M9" s="17">
        <v>0</v>
      </c>
      <c r="N9" s="17">
        <v>0</v>
      </c>
      <c r="O9" s="21">
        <v>0.51</v>
      </c>
      <c r="P9" s="331">
        <v>7.5</v>
      </c>
      <c r="Q9" s="17">
        <v>24.6</v>
      </c>
      <c r="R9" s="17">
        <v>9.9</v>
      </c>
      <c r="S9" s="51">
        <v>0.45</v>
      </c>
    </row>
    <row r="10" spans="1:19" s="19" customFormat="1" ht="39" customHeight="1" x14ac:dyDescent="0.3">
      <c r="A10" s="147"/>
      <c r="B10" s="121"/>
      <c r="C10" s="140">
        <v>120</v>
      </c>
      <c r="D10" s="203" t="s">
        <v>16</v>
      </c>
      <c r="E10" s="204" t="s">
        <v>55</v>
      </c>
      <c r="F10" s="230">
        <v>20</v>
      </c>
      <c r="G10" s="188"/>
      <c r="H10" s="20">
        <v>1.1399999999999999</v>
      </c>
      <c r="I10" s="17">
        <v>0.22</v>
      </c>
      <c r="J10" s="21">
        <v>7.44</v>
      </c>
      <c r="K10" s="264">
        <v>36.26</v>
      </c>
      <c r="L10" s="20">
        <v>0.02</v>
      </c>
      <c r="M10" s="17">
        <v>0.08</v>
      </c>
      <c r="N10" s="17">
        <v>0</v>
      </c>
      <c r="O10" s="21">
        <v>0.06</v>
      </c>
      <c r="P10" s="331">
        <v>6.8</v>
      </c>
      <c r="Q10" s="17">
        <v>24</v>
      </c>
      <c r="R10" s="17">
        <v>8.1999999999999993</v>
      </c>
      <c r="S10" s="51">
        <v>0.46</v>
      </c>
    </row>
    <row r="11" spans="1:19" s="19" customFormat="1" ht="39" customHeight="1" x14ac:dyDescent="0.3">
      <c r="A11" s="147"/>
      <c r="B11" s="121"/>
      <c r="C11" s="581"/>
      <c r="D11" s="346"/>
      <c r="E11" s="451" t="s">
        <v>24</v>
      </c>
      <c r="F11" s="639">
        <f>SUM(F6:F10)</f>
        <v>550</v>
      </c>
      <c r="G11" s="190"/>
      <c r="H11" s="491">
        <f t="shared" ref="H11:S11" si="0">SUM(H6:H10)</f>
        <v>23.6</v>
      </c>
      <c r="I11" s="34">
        <f t="shared" si="0"/>
        <v>20.529999999999998</v>
      </c>
      <c r="J11" s="494">
        <f t="shared" si="0"/>
        <v>53.33</v>
      </c>
      <c r="K11" s="497">
        <f t="shared" si="0"/>
        <v>493.56999999999994</v>
      </c>
      <c r="L11" s="491">
        <f t="shared" si="0"/>
        <v>0.22</v>
      </c>
      <c r="M11" s="34">
        <f t="shared" si="0"/>
        <v>58.89</v>
      </c>
      <c r="N11" s="34">
        <f t="shared" si="0"/>
        <v>0.43000000000000005</v>
      </c>
      <c r="O11" s="494">
        <f t="shared" si="0"/>
        <v>2.8800000000000003</v>
      </c>
      <c r="P11" s="499">
        <f t="shared" si="0"/>
        <v>342.38</v>
      </c>
      <c r="Q11" s="34">
        <f t="shared" si="0"/>
        <v>403.00000000000006</v>
      </c>
      <c r="R11" s="34">
        <f t="shared" si="0"/>
        <v>63.7</v>
      </c>
      <c r="S11" s="482">
        <f t="shared" si="0"/>
        <v>3.8400000000000003</v>
      </c>
    </row>
    <row r="12" spans="1:19" s="19" customFormat="1" ht="39" customHeight="1" thickBot="1" x14ac:dyDescent="0.35">
      <c r="A12" s="485"/>
      <c r="B12" s="562"/>
      <c r="C12" s="490"/>
      <c r="D12" s="577"/>
      <c r="E12" s="452" t="s">
        <v>25</v>
      </c>
      <c r="F12" s="793"/>
      <c r="G12" s="488"/>
      <c r="H12" s="492"/>
      <c r="I12" s="483"/>
      <c r="J12" s="495"/>
      <c r="K12" s="498">
        <f>K11/23.5</f>
        <v>21.002978723404251</v>
      </c>
      <c r="L12" s="492"/>
      <c r="M12" s="483"/>
      <c r="N12" s="483"/>
      <c r="O12" s="495"/>
      <c r="P12" s="500"/>
      <c r="Q12" s="483"/>
      <c r="R12" s="483"/>
      <c r="S12" s="484"/>
    </row>
    <row r="13" spans="1:19" s="19" customFormat="1" ht="39" customHeight="1" x14ac:dyDescent="0.3">
      <c r="A13" s="200" t="s">
        <v>7</v>
      </c>
      <c r="B13" s="608"/>
      <c r="C13" s="609">
        <v>135</v>
      </c>
      <c r="D13" s="603" t="s">
        <v>23</v>
      </c>
      <c r="E13" s="784" t="s">
        <v>64</v>
      </c>
      <c r="F13" s="794">
        <v>60</v>
      </c>
      <c r="G13" s="614"/>
      <c r="H13" s="529">
        <v>1.2</v>
      </c>
      <c r="I13" s="61">
        <v>5.4</v>
      </c>
      <c r="J13" s="604">
        <v>5.16</v>
      </c>
      <c r="K13" s="610">
        <v>73.2</v>
      </c>
      <c r="L13" s="529">
        <v>0.01</v>
      </c>
      <c r="M13" s="61">
        <v>4.2</v>
      </c>
      <c r="N13" s="61">
        <v>0.55000000000000004</v>
      </c>
      <c r="O13" s="604">
        <v>0</v>
      </c>
      <c r="P13" s="525">
        <v>24.6</v>
      </c>
      <c r="Q13" s="61">
        <v>40.200000000000003</v>
      </c>
      <c r="R13" s="61">
        <v>21</v>
      </c>
      <c r="S13" s="62">
        <v>4.2</v>
      </c>
    </row>
    <row r="14" spans="1:19" s="19" customFormat="1" ht="39" customHeight="1" x14ac:dyDescent="0.3">
      <c r="A14" s="147"/>
      <c r="B14" s="198"/>
      <c r="C14" s="229">
        <v>33</v>
      </c>
      <c r="D14" s="285" t="s">
        <v>9</v>
      </c>
      <c r="E14" s="785" t="s">
        <v>72</v>
      </c>
      <c r="F14" s="256">
        <v>200</v>
      </c>
      <c r="G14" s="202"/>
      <c r="H14" s="291">
        <v>6.4</v>
      </c>
      <c r="I14" s="117">
        <v>6.2</v>
      </c>
      <c r="J14" s="118">
        <v>12.2</v>
      </c>
      <c r="K14" s="293">
        <v>130.6</v>
      </c>
      <c r="L14" s="291">
        <v>0.08</v>
      </c>
      <c r="M14" s="117">
        <v>6.8</v>
      </c>
      <c r="N14" s="117">
        <v>0</v>
      </c>
      <c r="O14" s="118">
        <v>1</v>
      </c>
      <c r="P14" s="342">
        <v>36.799999999999997</v>
      </c>
      <c r="Q14" s="117">
        <v>76.2</v>
      </c>
      <c r="R14" s="117">
        <v>23.2</v>
      </c>
      <c r="S14" s="290">
        <v>0.8</v>
      </c>
    </row>
    <row r="15" spans="1:19" s="19" customFormat="1" ht="39" customHeight="1" x14ac:dyDescent="0.3">
      <c r="A15" s="149"/>
      <c r="B15" s="218" t="s">
        <v>93</v>
      </c>
      <c r="C15" s="258">
        <v>42</v>
      </c>
      <c r="D15" s="326" t="s">
        <v>10</v>
      </c>
      <c r="E15" s="786" t="s">
        <v>147</v>
      </c>
      <c r="F15" s="513">
        <v>90</v>
      </c>
      <c r="G15" s="216"/>
      <c r="H15" s="684">
        <v>18.7</v>
      </c>
      <c r="I15" s="681">
        <v>19.2</v>
      </c>
      <c r="J15" s="717">
        <v>7.5</v>
      </c>
      <c r="K15" s="579">
        <v>278.27999999999997</v>
      </c>
      <c r="L15" s="684">
        <v>7.0000000000000007E-2</v>
      </c>
      <c r="M15" s="681">
        <v>1.36</v>
      </c>
      <c r="N15" s="681">
        <v>0</v>
      </c>
      <c r="O15" s="717">
        <v>0.26</v>
      </c>
      <c r="P15" s="680">
        <v>25.02</v>
      </c>
      <c r="Q15" s="681">
        <v>174.5</v>
      </c>
      <c r="R15" s="681">
        <v>21.92</v>
      </c>
      <c r="S15" s="682">
        <v>2.04</v>
      </c>
    </row>
    <row r="16" spans="1:19" s="19" customFormat="1" ht="39" customHeight="1" x14ac:dyDescent="0.3">
      <c r="A16" s="149"/>
      <c r="B16" s="783" t="s">
        <v>95</v>
      </c>
      <c r="C16" s="252">
        <v>126</v>
      </c>
      <c r="D16" s="516" t="s">
        <v>10</v>
      </c>
      <c r="E16" s="796" t="s">
        <v>185</v>
      </c>
      <c r="F16" s="514">
        <v>90</v>
      </c>
      <c r="G16" s="226"/>
      <c r="H16" s="522">
        <v>16.649999999999999</v>
      </c>
      <c r="I16" s="69">
        <v>8.01</v>
      </c>
      <c r="J16" s="69">
        <v>4.8600000000000003</v>
      </c>
      <c r="K16" s="70">
        <v>168.75</v>
      </c>
      <c r="L16" s="522">
        <v>0.15</v>
      </c>
      <c r="M16" s="69">
        <v>2</v>
      </c>
      <c r="N16" s="69">
        <v>1.89</v>
      </c>
      <c r="O16" s="69">
        <v>1.1100000000000001</v>
      </c>
      <c r="P16" s="69">
        <v>41.45</v>
      </c>
      <c r="Q16" s="69">
        <v>314</v>
      </c>
      <c r="R16" s="69">
        <v>66.489999999999995</v>
      </c>
      <c r="S16" s="109">
        <v>5.3</v>
      </c>
    </row>
    <row r="17" spans="1:19" s="19" customFormat="1" ht="48" customHeight="1" x14ac:dyDescent="0.3">
      <c r="A17" s="149"/>
      <c r="B17" s="704" t="s">
        <v>93</v>
      </c>
      <c r="C17" s="258">
        <v>517</v>
      </c>
      <c r="D17" s="326" t="s">
        <v>77</v>
      </c>
      <c r="E17" s="665" t="s">
        <v>163</v>
      </c>
      <c r="F17" s="251">
        <v>150</v>
      </c>
      <c r="G17" s="216"/>
      <c r="H17" s="684">
        <v>3.01</v>
      </c>
      <c r="I17" s="681">
        <v>10.51</v>
      </c>
      <c r="J17" s="717">
        <v>20.88</v>
      </c>
      <c r="K17" s="579">
        <v>192</v>
      </c>
      <c r="L17" s="684">
        <v>0.13</v>
      </c>
      <c r="M17" s="681">
        <v>21.91</v>
      </c>
      <c r="N17" s="681">
        <v>0.01</v>
      </c>
      <c r="O17" s="717">
        <v>0.43</v>
      </c>
      <c r="P17" s="680">
        <v>23.55</v>
      </c>
      <c r="Q17" s="681">
        <v>78.73</v>
      </c>
      <c r="R17" s="681">
        <v>31.5</v>
      </c>
      <c r="S17" s="682">
        <v>1.32</v>
      </c>
    </row>
    <row r="18" spans="1:19" s="19" customFormat="1" ht="48" customHeight="1" x14ac:dyDescent="0.3">
      <c r="A18" s="149"/>
      <c r="B18" s="690" t="s">
        <v>95</v>
      </c>
      <c r="C18" s="691">
        <v>22</v>
      </c>
      <c r="D18" s="327" t="s">
        <v>77</v>
      </c>
      <c r="E18" s="447" t="s">
        <v>182</v>
      </c>
      <c r="F18" s="226">
        <v>150</v>
      </c>
      <c r="G18" s="259"/>
      <c r="H18" s="522">
        <v>2.4</v>
      </c>
      <c r="I18" s="69">
        <v>6.9</v>
      </c>
      <c r="J18" s="69">
        <v>14.1</v>
      </c>
      <c r="K18" s="801">
        <v>128.85</v>
      </c>
      <c r="L18" s="522">
        <v>0.09</v>
      </c>
      <c r="M18" s="69">
        <v>21.27</v>
      </c>
      <c r="N18" s="69">
        <v>0</v>
      </c>
      <c r="O18" s="109">
        <v>1.05</v>
      </c>
      <c r="P18" s="522">
        <v>47.32</v>
      </c>
      <c r="Q18" s="69">
        <v>66.88</v>
      </c>
      <c r="R18" s="69">
        <v>29.41</v>
      </c>
      <c r="S18" s="109">
        <v>1.08</v>
      </c>
    </row>
    <row r="19" spans="1:19" s="19" customFormat="1" ht="39" customHeight="1" x14ac:dyDescent="0.3">
      <c r="A19" s="149"/>
      <c r="B19" s="148"/>
      <c r="C19" s="229">
        <v>156</v>
      </c>
      <c r="D19" s="285" t="s">
        <v>20</v>
      </c>
      <c r="E19" s="785" t="s">
        <v>166</v>
      </c>
      <c r="F19" s="256">
        <v>200</v>
      </c>
      <c r="G19" s="202"/>
      <c r="H19" s="22">
        <v>0.26</v>
      </c>
      <c r="I19" s="23">
        <v>0.12</v>
      </c>
      <c r="J19" s="24">
        <v>16.22</v>
      </c>
      <c r="K19" s="266">
        <v>67.599999999999994</v>
      </c>
      <c r="L19" s="22">
        <v>0.02</v>
      </c>
      <c r="M19" s="23">
        <v>6.2</v>
      </c>
      <c r="N19" s="23">
        <v>0</v>
      </c>
      <c r="O19" s="24">
        <v>0.18</v>
      </c>
      <c r="P19" s="388">
        <v>10.78</v>
      </c>
      <c r="Q19" s="23">
        <v>6.72</v>
      </c>
      <c r="R19" s="23">
        <v>4.62</v>
      </c>
      <c r="S19" s="58">
        <v>0.34</v>
      </c>
    </row>
    <row r="20" spans="1:19" s="19" customFormat="1" ht="29.25" customHeight="1" x14ac:dyDescent="0.3">
      <c r="A20" s="149"/>
      <c r="B20" s="148"/>
      <c r="C20" s="611">
        <v>119</v>
      </c>
      <c r="D20" s="285" t="s">
        <v>15</v>
      </c>
      <c r="E20" s="787" t="s">
        <v>66</v>
      </c>
      <c r="F20" s="189">
        <v>30</v>
      </c>
      <c r="G20" s="202"/>
      <c r="H20" s="22">
        <v>2.13</v>
      </c>
      <c r="I20" s="23">
        <v>0.21</v>
      </c>
      <c r="J20" s="24">
        <v>13.26</v>
      </c>
      <c r="K20" s="386">
        <v>72</v>
      </c>
      <c r="L20" s="22">
        <v>0.03</v>
      </c>
      <c r="M20" s="23">
        <v>0</v>
      </c>
      <c r="N20" s="23">
        <v>0</v>
      </c>
      <c r="O20" s="24">
        <v>0.05</v>
      </c>
      <c r="P20" s="388">
        <v>11.1</v>
      </c>
      <c r="Q20" s="23">
        <v>65.400000000000006</v>
      </c>
      <c r="R20" s="23">
        <v>19.5</v>
      </c>
      <c r="S20" s="58">
        <v>0.84</v>
      </c>
    </row>
    <row r="21" spans="1:19" s="19" customFormat="1" ht="39" customHeight="1" x14ac:dyDescent="0.3">
      <c r="A21" s="149"/>
      <c r="B21" s="148"/>
      <c r="C21" s="229">
        <v>120</v>
      </c>
      <c r="D21" s="285" t="s">
        <v>16</v>
      </c>
      <c r="E21" s="787" t="s">
        <v>55</v>
      </c>
      <c r="F21" s="189">
        <v>20</v>
      </c>
      <c r="G21" s="202"/>
      <c r="H21" s="22">
        <v>1.1399999999999999</v>
      </c>
      <c r="I21" s="23">
        <v>0.22</v>
      </c>
      <c r="J21" s="24">
        <v>7.44</v>
      </c>
      <c r="K21" s="386">
        <v>36.26</v>
      </c>
      <c r="L21" s="22">
        <v>0.02</v>
      </c>
      <c r="M21" s="23">
        <v>0.08</v>
      </c>
      <c r="N21" s="23">
        <v>0</v>
      </c>
      <c r="O21" s="24">
        <v>0.06</v>
      </c>
      <c r="P21" s="388">
        <v>6.8</v>
      </c>
      <c r="Q21" s="23">
        <v>24</v>
      </c>
      <c r="R21" s="23">
        <v>8.1999999999999993</v>
      </c>
      <c r="S21" s="58">
        <v>0.46</v>
      </c>
    </row>
    <row r="22" spans="1:19" s="19" customFormat="1" ht="39" customHeight="1" x14ac:dyDescent="0.3">
      <c r="A22" s="149"/>
      <c r="B22" s="218" t="s">
        <v>93</v>
      </c>
      <c r="C22" s="765"/>
      <c r="D22" s="328"/>
      <c r="E22" s="788" t="s">
        <v>24</v>
      </c>
      <c r="F22" s="422">
        <f>F13+F14+F15+F17+F19+F20+F21</f>
        <v>750</v>
      </c>
      <c r="G22" s="422"/>
      <c r="H22" s="422">
        <f t="shared" ref="H22:S22" si="1">H13+H14+H15+H17+H19+H20+H21</f>
        <v>32.840000000000003</v>
      </c>
      <c r="I22" s="422">
        <f t="shared" si="1"/>
        <v>41.86</v>
      </c>
      <c r="J22" s="422">
        <f t="shared" si="1"/>
        <v>82.66</v>
      </c>
      <c r="K22" s="422">
        <f t="shared" si="1"/>
        <v>849.93999999999994</v>
      </c>
      <c r="L22" s="422">
        <f t="shared" si="1"/>
        <v>0.3600000000000001</v>
      </c>
      <c r="M22" s="422">
        <f t="shared" si="1"/>
        <v>40.549999999999997</v>
      </c>
      <c r="N22" s="422">
        <f t="shared" si="1"/>
        <v>0.56000000000000005</v>
      </c>
      <c r="O22" s="422">
        <f t="shared" si="1"/>
        <v>1.98</v>
      </c>
      <c r="P22" s="422">
        <f t="shared" si="1"/>
        <v>138.65</v>
      </c>
      <c r="Q22" s="422">
        <f t="shared" si="1"/>
        <v>465.75</v>
      </c>
      <c r="R22" s="422">
        <f t="shared" si="1"/>
        <v>129.94</v>
      </c>
      <c r="S22" s="422">
        <f t="shared" si="1"/>
        <v>10</v>
      </c>
    </row>
    <row r="23" spans="1:19" s="19" customFormat="1" ht="39" customHeight="1" x14ac:dyDescent="0.3">
      <c r="A23" s="149"/>
      <c r="B23" s="735" t="s">
        <v>95</v>
      </c>
      <c r="C23" s="766"/>
      <c r="D23" s="580"/>
      <c r="E23" s="789" t="s">
        <v>24</v>
      </c>
      <c r="F23" s="420">
        <f>F13+F14+F16+F18+F19+F20+F21</f>
        <v>750</v>
      </c>
      <c r="G23" s="420"/>
      <c r="H23" s="420">
        <f t="shared" ref="H23:S23" si="2">H13+H14+H16+H18+H19+H20+H21</f>
        <v>30.18</v>
      </c>
      <c r="I23" s="420">
        <f t="shared" si="2"/>
        <v>27.06</v>
      </c>
      <c r="J23" s="420">
        <f t="shared" si="2"/>
        <v>73.239999999999995</v>
      </c>
      <c r="K23" s="420">
        <f t="shared" si="2"/>
        <v>677.26</v>
      </c>
      <c r="L23" s="420">
        <f t="shared" si="2"/>
        <v>0.4</v>
      </c>
      <c r="M23" s="420">
        <f t="shared" si="2"/>
        <v>40.549999999999997</v>
      </c>
      <c r="N23" s="420">
        <f t="shared" si="2"/>
        <v>2.44</v>
      </c>
      <c r="O23" s="420">
        <f t="shared" si="2"/>
        <v>3.45</v>
      </c>
      <c r="P23" s="420">
        <f t="shared" si="2"/>
        <v>178.85</v>
      </c>
      <c r="Q23" s="420">
        <f t="shared" si="2"/>
        <v>593.4</v>
      </c>
      <c r="R23" s="420">
        <f t="shared" si="2"/>
        <v>172.42</v>
      </c>
      <c r="S23" s="420">
        <f t="shared" si="2"/>
        <v>13.020000000000001</v>
      </c>
    </row>
    <row r="24" spans="1:19" s="19" customFormat="1" ht="39" customHeight="1" x14ac:dyDescent="0.3">
      <c r="A24" s="149"/>
      <c r="B24" s="719" t="s">
        <v>93</v>
      </c>
      <c r="C24" s="767"/>
      <c r="D24" s="578"/>
      <c r="E24" s="790" t="s">
        <v>25</v>
      </c>
      <c r="F24" s="422"/>
      <c r="G24" s="792"/>
      <c r="H24" s="764"/>
      <c r="I24" s="755"/>
      <c r="J24" s="757"/>
      <c r="K24" s="700">
        <f>K22/23.5</f>
        <v>36.167659574468082</v>
      </c>
      <c r="L24" s="764"/>
      <c r="M24" s="755"/>
      <c r="N24" s="755"/>
      <c r="O24" s="757"/>
      <c r="P24" s="754"/>
      <c r="Q24" s="755"/>
      <c r="R24" s="755"/>
      <c r="S24" s="756"/>
    </row>
    <row r="25" spans="1:19" s="19" customFormat="1" ht="39" customHeight="1" thickBot="1" x14ac:dyDescent="0.35">
      <c r="A25" s="362"/>
      <c r="B25" s="722" t="s">
        <v>95</v>
      </c>
      <c r="C25" s="768"/>
      <c r="D25" s="323"/>
      <c r="E25" s="791" t="s">
        <v>25</v>
      </c>
      <c r="F25" s="795"/>
      <c r="G25" s="723"/>
      <c r="H25" s="695"/>
      <c r="I25" s="655"/>
      <c r="J25" s="694"/>
      <c r="K25" s="657">
        <f>K23/23.5</f>
        <v>28.819574468085104</v>
      </c>
      <c r="L25" s="695"/>
      <c r="M25" s="655"/>
      <c r="N25" s="655"/>
      <c r="O25" s="694"/>
      <c r="P25" s="654"/>
      <c r="Q25" s="655"/>
      <c r="R25" s="655"/>
      <c r="S25" s="656"/>
    </row>
    <row r="26" spans="1:19" x14ac:dyDescent="0.3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19" ht="18" x14ac:dyDescent="0.3">
      <c r="D27" s="11"/>
      <c r="E27" s="29"/>
      <c r="F27" s="30"/>
      <c r="G27" s="11"/>
      <c r="H27" s="11"/>
      <c r="I27" s="11"/>
      <c r="J27" s="11"/>
    </row>
    <row r="28" spans="1:19" ht="18" x14ac:dyDescent="0.3">
      <c r="D28" s="11"/>
      <c r="E28" s="29"/>
      <c r="F28" s="30"/>
      <c r="G28" s="11"/>
      <c r="H28" s="11"/>
      <c r="I28" s="11"/>
      <c r="J28" s="11"/>
    </row>
    <row r="29" spans="1:19" ht="18" x14ac:dyDescent="0.3">
      <c r="D29" s="11"/>
      <c r="E29" s="29"/>
      <c r="F29" s="30"/>
      <c r="G29" s="11"/>
      <c r="H29" s="11"/>
      <c r="I29" s="11"/>
      <c r="J29" s="11"/>
    </row>
    <row r="30" spans="1:19" ht="18" x14ac:dyDescent="0.3">
      <c r="D30" s="11"/>
      <c r="E30" s="29"/>
      <c r="F30" s="30"/>
      <c r="G30" s="11"/>
      <c r="H30" s="11"/>
      <c r="I30" s="11"/>
      <c r="J30" s="11"/>
    </row>
    <row r="31" spans="1:19" x14ac:dyDescent="0.3">
      <c r="D31" s="11"/>
      <c r="E31" s="11"/>
      <c r="F31" s="11"/>
      <c r="G31" s="11"/>
      <c r="H31" s="11"/>
      <c r="I31" s="11"/>
      <c r="J31" s="11"/>
    </row>
    <row r="32" spans="1:19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70" zoomScaleNormal="70" workbookViewId="0">
      <selection activeCell="E17" sqref="E17"/>
    </sheetView>
  </sheetViews>
  <sheetFormatPr defaultRowHeight="14.4" x14ac:dyDescent="0.3"/>
  <cols>
    <col min="1" max="1" width="16.88671875" customWidth="1"/>
    <col min="2" max="2" width="10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</cols>
  <sheetData>
    <row r="2" spans="1:23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24</v>
      </c>
      <c r="H2" s="6"/>
      <c r="K2" s="8"/>
      <c r="L2" s="7"/>
      <c r="M2" s="1"/>
      <c r="N2" s="2"/>
    </row>
    <row r="3" spans="1:23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3" s="19" customFormat="1" ht="21.75" customHeight="1" x14ac:dyDescent="0.3">
      <c r="A4" s="196"/>
      <c r="B4" s="196"/>
      <c r="C4" s="594" t="s">
        <v>45</v>
      </c>
      <c r="D4" s="180"/>
      <c r="E4" s="215"/>
      <c r="F4" s="594"/>
      <c r="G4" s="596"/>
      <c r="H4" s="355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9"/>
      <c r="P4" s="927" t="s">
        <v>29</v>
      </c>
      <c r="Q4" s="930"/>
      <c r="R4" s="930"/>
      <c r="S4" s="931"/>
    </row>
    <row r="5" spans="1:23" s="19" customFormat="1" ht="38.25" customHeight="1" thickBot="1" x14ac:dyDescent="0.35">
      <c r="A5" s="197" t="s">
        <v>0</v>
      </c>
      <c r="B5" s="197"/>
      <c r="C5" s="177" t="s">
        <v>46</v>
      </c>
      <c r="D5" s="120" t="s">
        <v>47</v>
      </c>
      <c r="E5" s="146" t="s">
        <v>44</v>
      </c>
      <c r="F5" s="177" t="s">
        <v>30</v>
      </c>
      <c r="G5" s="146" t="s">
        <v>43</v>
      </c>
      <c r="H5" s="803" t="s">
        <v>31</v>
      </c>
      <c r="I5" s="632" t="s">
        <v>32</v>
      </c>
      <c r="J5" s="633" t="s">
        <v>33</v>
      </c>
      <c r="K5" s="465" t="s">
        <v>34</v>
      </c>
      <c r="L5" s="803" t="s">
        <v>35</v>
      </c>
      <c r="M5" s="632" t="s">
        <v>36</v>
      </c>
      <c r="N5" s="632" t="s">
        <v>37</v>
      </c>
      <c r="O5" s="633" t="s">
        <v>38</v>
      </c>
      <c r="P5" s="803" t="s">
        <v>39</v>
      </c>
      <c r="Q5" s="632" t="s">
        <v>40</v>
      </c>
      <c r="R5" s="632" t="s">
        <v>41</v>
      </c>
      <c r="S5" s="633" t="s">
        <v>42</v>
      </c>
    </row>
    <row r="6" spans="1:23" s="19" customFormat="1" ht="39" customHeight="1" x14ac:dyDescent="0.3">
      <c r="A6" s="200" t="s">
        <v>6</v>
      </c>
      <c r="B6" s="627"/>
      <c r="C6" s="828">
        <v>13</v>
      </c>
      <c r="D6" s="829" t="s">
        <v>23</v>
      </c>
      <c r="E6" s="830" t="s">
        <v>71</v>
      </c>
      <c r="F6" s="609">
        <v>60</v>
      </c>
      <c r="G6" s="863"/>
      <c r="H6" s="864">
        <v>1.2</v>
      </c>
      <c r="I6" s="865">
        <v>4.26</v>
      </c>
      <c r="J6" s="866">
        <v>6.18</v>
      </c>
      <c r="K6" s="831">
        <v>67.92</v>
      </c>
      <c r="L6" s="864">
        <v>0.03</v>
      </c>
      <c r="M6" s="865">
        <v>7.44</v>
      </c>
      <c r="N6" s="865">
        <v>0</v>
      </c>
      <c r="O6" s="867">
        <v>2.23</v>
      </c>
      <c r="P6" s="864">
        <v>24.87</v>
      </c>
      <c r="Q6" s="865">
        <v>42.98</v>
      </c>
      <c r="R6" s="865">
        <v>26.03</v>
      </c>
      <c r="S6" s="866">
        <v>0.76</v>
      </c>
    </row>
    <row r="7" spans="1:23" s="19" customFormat="1" ht="39" customHeight="1" x14ac:dyDescent="0.3">
      <c r="A7" s="147"/>
      <c r="B7" s="219"/>
      <c r="C7" s="141">
        <v>89</v>
      </c>
      <c r="D7" s="285" t="s">
        <v>10</v>
      </c>
      <c r="E7" s="568" t="s">
        <v>148</v>
      </c>
      <c r="F7" s="731">
        <v>90</v>
      </c>
      <c r="G7" s="229"/>
      <c r="H7" s="832">
        <v>16.920000000000002</v>
      </c>
      <c r="I7" s="833">
        <v>6.39</v>
      </c>
      <c r="J7" s="834">
        <v>3.42</v>
      </c>
      <c r="K7" s="835">
        <v>138.78</v>
      </c>
      <c r="L7" s="832">
        <v>0.05</v>
      </c>
      <c r="M7" s="833">
        <v>1.01</v>
      </c>
      <c r="N7" s="833">
        <v>0</v>
      </c>
      <c r="O7" s="868">
        <v>0.34</v>
      </c>
      <c r="P7" s="832">
        <v>17.03</v>
      </c>
      <c r="Q7" s="833">
        <v>127.11</v>
      </c>
      <c r="R7" s="833">
        <v>23.09</v>
      </c>
      <c r="S7" s="834">
        <v>1.3</v>
      </c>
    </row>
    <row r="8" spans="1:23" s="19" customFormat="1" ht="39" customHeight="1" x14ac:dyDescent="0.3">
      <c r="A8" s="147"/>
      <c r="B8" s="122"/>
      <c r="C8" s="141">
        <v>65</v>
      </c>
      <c r="D8" s="285" t="s">
        <v>57</v>
      </c>
      <c r="E8" s="568" t="s">
        <v>63</v>
      </c>
      <c r="F8" s="731">
        <v>150</v>
      </c>
      <c r="G8" s="738"/>
      <c r="H8" s="832">
        <v>6.45</v>
      </c>
      <c r="I8" s="833">
        <v>4.05</v>
      </c>
      <c r="J8" s="834">
        <v>40.200000000000003</v>
      </c>
      <c r="K8" s="835">
        <v>223.65</v>
      </c>
      <c r="L8" s="832">
        <v>0.08</v>
      </c>
      <c r="M8" s="833">
        <v>0</v>
      </c>
      <c r="N8" s="833">
        <v>0</v>
      </c>
      <c r="O8" s="868">
        <v>2.0699999999999998</v>
      </c>
      <c r="P8" s="832">
        <v>13.05</v>
      </c>
      <c r="Q8" s="833">
        <v>58.34</v>
      </c>
      <c r="R8" s="833">
        <v>22.53</v>
      </c>
      <c r="S8" s="834">
        <v>1.25</v>
      </c>
    </row>
    <row r="9" spans="1:23" s="19" customFormat="1" ht="39" customHeight="1" x14ac:dyDescent="0.3">
      <c r="A9" s="147"/>
      <c r="B9" s="122"/>
      <c r="C9" s="141">
        <v>117</v>
      </c>
      <c r="D9" s="285" t="s">
        <v>76</v>
      </c>
      <c r="E9" s="433" t="s">
        <v>85</v>
      </c>
      <c r="F9" s="274">
        <v>200</v>
      </c>
      <c r="G9" s="229"/>
      <c r="H9" s="388">
        <v>0.4</v>
      </c>
      <c r="I9" s="23">
        <v>0.2</v>
      </c>
      <c r="J9" s="58">
        <v>19.8</v>
      </c>
      <c r="K9" s="387">
        <v>47.6</v>
      </c>
      <c r="L9" s="388">
        <v>0</v>
      </c>
      <c r="M9" s="23">
        <v>1.3</v>
      </c>
      <c r="N9" s="23">
        <v>0</v>
      </c>
      <c r="O9" s="24">
        <v>0</v>
      </c>
      <c r="P9" s="388">
        <v>15.64</v>
      </c>
      <c r="Q9" s="23">
        <v>8.8000000000000007</v>
      </c>
      <c r="R9" s="23">
        <v>4.72</v>
      </c>
      <c r="S9" s="58">
        <v>0.8</v>
      </c>
    </row>
    <row r="10" spans="1:23" s="19" customFormat="1" ht="39" customHeight="1" x14ac:dyDescent="0.3">
      <c r="A10" s="147"/>
      <c r="B10" s="122"/>
      <c r="C10" s="591">
        <v>119</v>
      </c>
      <c r="D10" s="285" t="s">
        <v>15</v>
      </c>
      <c r="E10" s="287" t="s">
        <v>66</v>
      </c>
      <c r="F10" s="229">
        <v>30</v>
      </c>
      <c r="G10" s="725"/>
      <c r="H10" s="388">
        <v>2.13</v>
      </c>
      <c r="I10" s="23">
        <v>0.21</v>
      </c>
      <c r="J10" s="58">
        <v>13.26</v>
      </c>
      <c r="K10" s="733">
        <v>72</v>
      </c>
      <c r="L10" s="388">
        <v>0.03</v>
      </c>
      <c r="M10" s="23">
        <v>0</v>
      </c>
      <c r="N10" s="23">
        <v>0</v>
      </c>
      <c r="O10" s="24">
        <v>0.05</v>
      </c>
      <c r="P10" s="388">
        <v>11.1</v>
      </c>
      <c r="Q10" s="23">
        <v>65.400000000000006</v>
      </c>
      <c r="R10" s="23">
        <v>19.5</v>
      </c>
      <c r="S10" s="58">
        <v>0.84</v>
      </c>
    </row>
    <row r="11" spans="1:23" s="19" customFormat="1" ht="39" customHeight="1" x14ac:dyDescent="0.3">
      <c r="A11" s="147"/>
      <c r="B11" s="122"/>
      <c r="C11" s="141">
        <v>120</v>
      </c>
      <c r="D11" s="285" t="s">
        <v>16</v>
      </c>
      <c r="E11" s="287" t="s">
        <v>22</v>
      </c>
      <c r="F11" s="229">
        <v>20</v>
      </c>
      <c r="G11" s="725"/>
      <c r="H11" s="388">
        <v>1.1399999999999999</v>
      </c>
      <c r="I11" s="23">
        <v>0.22</v>
      </c>
      <c r="J11" s="58">
        <v>7.44</v>
      </c>
      <c r="K11" s="733">
        <v>36.26</v>
      </c>
      <c r="L11" s="388">
        <v>0.02</v>
      </c>
      <c r="M11" s="23">
        <v>0.08</v>
      </c>
      <c r="N11" s="23">
        <v>0</v>
      </c>
      <c r="O11" s="24">
        <v>0.06</v>
      </c>
      <c r="P11" s="388">
        <v>6.8</v>
      </c>
      <c r="Q11" s="23">
        <v>24</v>
      </c>
      <c r="R11" s="23">
        <v>8.1999999999999993</v>
      </c>
      <c r="S11" s="58">
        <v>0.46</v>
      </c>
    </row>
    <row r="12" spans="1:23" s="19" customFormat="1" ht="39" customHeight="1" x14ac:dyDescent="0.3">
      <c r="A12" s="147"/>
      <c r="B12" s="219"/>
      <c r="C12" s="836"/>
      <c r="D12" s="837"/>
      <c r="E12" s="451" t="s">
        <v>24</v>
      </c>
      <c r="F12" s="229">
        <f t="shared" ref="F12:S12" si="0">F6+F7+F8+F9+F10+F11</f>
        <v>550</v>
      </c>
      <c r="G12" s="229">
        <f t="shared" si="0"/>
        <v>0</v>
      </c>
      <c r="H12" s="281">
        <f t="shared" si="0"/>
        <v>28.24</v>
      </c>
      <c r="I12" s="40">
        <f t="shared" si="0"/>
        <v>15.33</v>
      </c>
      <c r="J12" s="86">
        <f t="shared" si="0"/>
        <v>90.300000000000011</v>
      </c>
      <c r="K12" s="838">
        <f t="shared" si="0"/>
        <v>586.21</v>
      </c>
      <c r="L12" s="281">
        <f t="shared" si="0"/>
        <v>0.21</v>
      </c>
      <c r="M12" s="40">
        <f t="shared" si="0"/>
        <v>9.8300000000000018</v>
      </c>
      <c r="N12" s="40">
        <f t="shared" si="0"/>
        <v>0</v>
      </c>
      <c r="O12" s="378">
        <f t="shared" si="0"/>
        <v>4.7499999999999991</v>
      </c>
      <c r="P12" s="281">
        <f t="shared" si="0"/>
        <v>88.49</v>
      </c>
      <c r="Q12" s="40">
        <f t="shared" si="0"/>
        <v>326.63</v>
      </c>
      <c r="R12" s="40">
        <f t="shared" si="0"/>
        <v>104.07000000000001</v>
      </c>
      <c r="S12" s="86">
        <f t="shared" si="0"/>
        <v>5.41</v>
      </c>
    </row>
    <row r="13" spans="1:23" s="19" customFormat="1" ht="39" customHeight="1" thickBot="1" x14ac:dyDescent="0.35">
      <c r="A13" s="485"/>
      <c r="B13" s="219"/>
      <c r="C13" s="836"/>
      <c r="D13" s="187"/>
      <c r="E13" s="452" t="s">
        <v>25</v>
      </c>
      <c r="F13" s="275"/>
      <c r="G13" s="275"/>
      <c r="H13" s="338"/>
      <c r="I13" s="208"/>
      <c r="J13" s="209"/>
      <c r="K13" s="481">
        <f>K12/23.5</f>
        <v>24.945106382978725</v>
      </c>
      <c r="L13" s="338"/>
      <c r="M13" s="208"/>
      <c r="N13" s="208"/>
      <c r="O13" s="304"/>
      <c r="P13" s="338"/>
      <c r="Q13" s="208"/>
      <c r="R13" s="208"/>
      <c r="S13" s="209"/>
    </row>
    <row r="14" spans="1:23" s="19" customFormat="1" ht="39" customHeight="1" x14ac:dyDescent="0.3">
      <c r="A14" s="200" t="s">
        <v>7</v>
      </c>
      <c r="B14" s="123"/>
      <c r="C14" s="443">
        <v>172</v>
      </c>
      <c r="D14" s="605" t="s">
        <v>8</v>
      </c>
      <c r="E14" s="343" t="s">
        <v>172</v>
      </c>
      <c r="F14" s="638">
        <v>60</v>
      </c>
      <c r="G14" s="385"/>
      <c r="H14" s="357">
        <v>1.86</v>
      </c>
      <c r="I14" s="46">
        <v>0.12</v>
      </c>
      <c r="J14" s="303">
        <v>4.26</v>
      </c>
      <c r="K14" s="467">
        <v>24.6</v>
      </c>
      <c r="L14" s="357">
        <v>0.06</v>
      </c>
      <c r="M14" s="46">
        <v>6</v>
      </c>
      <c r="N14" s="46">
        <v>0.18</v>
      </c>
      <c r="O14" s="303">
        <v>0</v>
      </c>
      <c r="P14" s="357">
        <v>9.6</v>
      </c>
      <c r="Q14" s="46">
        <v>31.8</v>
      </c>
      <c r="R14" s="46">
        <v>12.6</v>
      </c>
      <c r="S14" s="303">
        <v>0.42</v>
      </c>
    </row>
    <row r="15" spans="1:23" s="19" customFormat="1" ht="39" customHeight="1" x14ac:dyDescent="0.3">
      <c r="A15" s="147"/>
      <c r="B15" s="121"/>
      <c r="C15" s="142">
        <v>170</v>
      </c>
      <c r="D15" s="346" t="s">
        <v>9</v>
      </c>
      <c r="E15" s="450" t="s">
        <v>167</v>
      </c>
      <c r="F15" s="399">
        <v>200</v>
      </c>
      <c r="G15" s="190"/>
      <c r="H15" s="332">
        <v>7.24</v>
      </c>
      <c r="I15" s="13">
        <v>8.9</v>
      </c>
      <c r="J15" s="56">
        <v>11.36</v>
      </c>
      <c r="K15" s="142">
        <v>155.80000000000001</v>
      </c>
      <c r="L15" s="332">
        <v>0.04</v>
      </c>
      <c r="M15" s="13">
        <v>4.76</v>
      </c>
      <c r="N15" s="13">
        <v>1.9</v>
      </c>
      <c r="O15" s="56">
        <v>1.48</v>
      </c>
      <c r="P15" s="332">
        <v>46.24</v>
      </c>
      <c r="Q15" s="13">
        <v>108.46</v>
      </c>
      <c r="R15" s="13">
        <v>26.42</v>
      </c>
      <c r="S15" s="56">
        <v>1.68</v>
      </c>
    </row>
    <row r="16" spans="1:23" s="19" customFormat="1" ht="39" customHeight="1" x14ac:dyDescent="0.3">
      <c r="A16" s="149"/>
      <c r="B16" s="219"/>
      <c r="C16" s="353">
        <v>148</v>
      </c>
      <c r="D16" s="285" t="s">
        <v>10</v>
      </c>
      <c r="E16" s="448" t="s">
        <v>149</v>
      </c>
      <c r="F16" s="400">
        <v>90</v>
      </c>
      <c r="G16" s="189"/>
      <c r="H16" s="331">
        <v>19.71</v>
      </c>
      <c r="I16" s="17">
        <v>15.75</v>
      </c>
      <c r="J16" s="51">
        <v>6.21</v>
      </c>
      <c r="K16" s="353">
        <v>245.34</v>
      </c>
      <c r="L16" s="331">
        <v>0.03</v>
      </c>
      <c r="M16" s="17">
        <v>2.4</v>
      </c>
      <c r="N16" s="17">
        <v>0</v>
      </c>
      <c r="O16" s="51">
        <v>2.9</v>
      </c>
      <c r="P16" s="331">
        <v>27.88</v>
      </c>
      <c r="Q16" s="17">
        <v>104.45</v>
      </c>
      <c r="R16" s="17">
        <v>17.88</v>
      </c>
      <c r="S16" s="51">
        <v>0.49</v>
      </c>
      <c r="T16" s="42"/>
      <c r="U16" s="42"/>
      <c r="V16" s="42"/>
      <c r="W16" s="42"/>
    </row>
    <row r="17" spans="1:23" s="19" customFormat="1" ht="39" customHeight="1" x14ac:dyDescent="0.3">
      <c r="A17" s="149"/>
      <c r="B17" s="219"/>
      <c r="C17" s="141">
        <v>227</v>
      </c>
      <c r="D17" s="285" t="s">
        <v>77</v>
      </c>
      <c r="E17" s="448" t="s">
        <v>189</v>
      </c>
      <c r="F17" s="400">
        <v>150</v>
      </c>
      <c r="G17" s="189"/>
      <c r="H17" s="342">
        <v>4.3499999999999996</v>
      </c>
      <c r="I17" s="117">
        <v>3.9</v>
      </c>
      <c r="J17" s="290">
        <v>20.399999999999999</v>
      </c>
      <c r="K17" s="591">
        <v>134.25</v>
      </c>
      <c r="L17" s="342">
        <v>0.12</v>
      </c>
      <c r="M17" s="117">
        <v>0</v>
      </c>
      <c r="N17" s="117">
        <v>0</v>
      </c>
      <c r="O17" s="290">
        <v>1.47</v>
      </c>
      <c r="P17" s="342">
        <v>7.92</v>
      </c>
      <c r="Q17" s="117">
        <v>109.87</v>
      </c>
      <c r="R17" s="117">
        <v>73.540000000000006</v>
      </c>
      <c r="S17" s="290">
        <v>2.46</v>
      </c>
      <c r="T17" s="42"/>
      <c r="U17" s="42"/>
      <c r="V17" s="42"/>
      <c r="W17" s="42"/>
    </row>
    <row r="18" spans="1:23" s="19" customFormat="1" ht="42.75" customHeight="1" x14ac:dyDescent="0.3">
      <c r="A18" s="149"/>
      <c r="B18" s="310"/>
      <c r="C18" s="179">
        <v>216</v>
      </c>
      <c r="D18" s="203" t="s">
        <v>20</v>
      </c>
      <c r="E18" s="337" t="s">
        <v>155</v>
      </c>
      <c r="F18" s="270">
        <v>200</v>
      </c>
      <c r="G18" s="203"/>
      <c r="H18" s="331">
        <v>0.26</v>
      </c>
      <c r="I18" s="17">
        <v>0</v>
      </c>
      <c r="J18" s="51">
        <v>15.46</v>
      </c>
      <c r="K18" s="354">
        <v>62</v>
      </c>
      <c r="L18" s="388">
        <v>0</v>
      </c>
      <c r="M18" s="23">
        <v>4.4000000000000004</v>
      </c>
      <c r="N18" s="23">
        <v>0</v>
      </c>
      <c r="O18" s="58">
        <v>0.32</v>
      </c>
      <c r="P18" s="388">
        <v>0.4</v>
      </c>
      <c r="Q18" s="23">
        <v>0</v>
      </c>
      <c r="R18" s="23">
        <v>0</v>
      </c>
      <c r="S18" s="58">
        <v>0.04</v>
      </c>
    </row>
    <row r="19" spans="1:23" s="19" customFormat="1" ht="34.5" customHeight="1" x14ac:dyDescent="0.3">
      <c r="A19" s="149"/>
      <c r="B19" s="310"/>
      <c r="C19" s="142">
        <v>119</v>
      </c>
      <c r="D19" s="203" t="s">
        <v>15</v>
      </c>
      <c r="E19" s="247" t="s">
        <v>66</v>
      </c>
      <c r="F19" s="230">
        <v>45</v>
      </c>
      <c r="G19" s="188"/>
      <c r="H19" s="331">
        <v>3.19</v>
      </c>
      <c r="I19" s="17">
        <v>0.31</v>
      </c>
      <c r="J19" s="51">
        <v>19.89</v>
      </c>
      <c r="K19" s="353">
        <v>108</v>
      </c>
      <c r="L19" s="331">
        <v>0.05</v>
      </c>
      <c r="M19" s="17">
        <v>0</v>
      </c>
      <c r="N19" s="17">
        <v>0</v>
      </c>
      <c r="O19" s="51">
        <v>0.08</v>
      </c>
      <c r="P19" s="331">
        <v>16.649999999999999</v>
      </c>
      <c r="Q19" s="17">
        <v>98.1</v>
      </c>
      <c r="R19" s="17">
        <v>29.25</v>
      </c>
      <c r="S19" s="276">
        <v>1.26</v>
      </c>
    </row>
    <row r="20" spans="1:23" s="19" customFormat="1" ht="39" customHeight="1" x14ac:dyDescent="0.3">
      <c r="A20" s="149"/>
      <c r="B20" s="310"/>
      <c r="C20" s="179">
        <v>120</v>
      </c>
      <c r="D20" s="203" t="s">
        <v>16</v>
      </c>
      <c r="E20" s="247" t="s">
        <v>55</v>
      </c>
      <c r="F20" s="230">
        <v>25</v>
      </c>
      <c r="G20" s="188"/>
      <c r="H20" s="331">
        <v>1.42</v>
      </c>
      <c r="I20" s="17">
        <v>0.27</v>
      </c>
      <c r="J20" s="51">
        <v>9.3000000000000007</v>
      </c>
      <c r="K20" s="353">
        <v>45.32</v>
      </c>
      <c r="L20" s="331">
        <v>0.02</v>
      </c>
      <c r="M20" s="17">
        <v>0.1</v>
      </c>
      <c r="N20" s="17">
        <v>0</v>
      </c>
      <c r="O20" s="51">
        <v>7.0000000000000007E-2</v>
      </c>
      <c r="P20" s="331">
        <v>8.5</v>
      </c>
      <c r="Q20" s="17">
        <v>30</v>
      </c>
      <c r="R20" s="17">
        <v>10.25</v>
      </c>
      <c r="S20" s="276">
        <v>0.56999999999999995</v>
      </c>
    </row>
    <row r="21" spans="1:23" s="42" customFormat="1" ht="39" customHeight="1" x14ac:dyDescent="0.3">
      <c r="A21" s="148"/>
      <c r="B21" s="219"/>
      <c r="C21" s="592"/>
      <c r="D21" s="307"/>
      <c r="E21" s="451" t="s">
        <v>24</v>
      </c>
      <c r="F21" s="583">
        <f>SUM(F14:F20)</f>
        <v>770</v>
      </c>
      <c r="G21" s="380"/>
      <c r="H21" s="281">
        <f t="shared" ref="H21:S21" si="1">SUM(H14:H20)</f>
        <v>38.03</v>
      </c>
      <c r="I21" s="40">
        <f t="shared" si="1"/>
        <v>29.249999999999996</v>
      </c>
      <c r="J21" s="86">
        <f t="shared" si="1"/>
        <v>86.88</v>
      </c>
      <c r="K21" s="583">
        <f>SUM(K14:K20)</f>
        <v>775.31000000000006</v>
      </c>
      <c r="L21" s="281">
        <f t="shared" si="1"/>
        <v>0.32</v>
      </c>
      <c r="M21" s="40">
        <f t="shared" si="1"/>
        <v>17.660000000000004</v>
      </c>
      <c r="N21" s="40">
        <f t="shared" si="1"/>
        <v>2.08</v>
      </c>
      <c r="O21" s="86">
        <f t="shared" si="1"/>
        <v>6.32</v>
      </c>
      <c r="P21" s="281">
        <f t="shared" si="1"/>
        <v>117.19</v>
      </c>
      <c r="Q21" s="40">
        <f t="shared" si="1"/>
        <v>482.67999999999995</v>
      </c>
      <c r="R21" s="40">
        <f t="shared" si="1"/>
        <v>169.94</v>
      </c>
      <c r="S21" s="86">
        <f t="shared" si="1"/>
        <v>6.92</v>
      </c>
    </row>
    <row r="22" spans="1:23" s="42" customFormat="1" ht="39" customHeight="1" thickBot="1" x14ac:dyDescent="0.35">
      <c r="A22" s="201"/>
      <c r="B22" s="340"/>
      <c r="C22" s="360"/>
      <c r="D22" s="187"/>
      <c r="E22" s="452" t="s">
        <v>25</v>
      </c>
      <c r="F22" s="301"/>
      <c r="G22" s="187"/>
      <c r="H22" s="584"/>
      <c r="I22" s="585"/>
      <c r="J22" s="586"/>
      <c r="K22" s="624">
        <f>K21/23.5</f>
        <v>32.991914893617022</v>
      </c>
      <c r="L22" s="584"/>
      <c r="M22" s="585"/>
      <c r="N22" s="585"/>
      <c r="O22" s="586"/>
      <c r="P22" s="584"/>
      <c r="Q22" s="585"/>
      <c r="R22" s="585"/>
      <c r="S22" s="586"/>
    </row>
    <row r="23" spans="1:23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3" ht="18" x14ac:dyDescent="0.3">
      <c r="D24" s="11"/>
      <c r="E24" s="29"/>
      <c r="F24" s="30"/>
      <c r="G24" s="11"/>
      <c r="H24" s="11"/>
      <c r="I24" s="11"/>
      <c r="J24" s="11"/>
    </row>
    <row r="25" spans="1:23" ht="18" x14ac:dyDescent="0.3">
      <c r="D25" s="11"/>
      <c r="E25" s="29"/>
      <c r="F25" s="30"/>
      <c r="G25" s="11"/>
      <c r="H25" s="11"/>
      <c r="I25" s="11"/>
      <c r="J25" s="11"/>
    </row>
    <row r="26" spans="1:23" ht="18" x14ac:dyDescent="0.3">
      <c r="D26" s="11"/>
      <c r="E26" s="29"/>
      <c r="F26" s="30"/>
      <c r="G26" s="11"/>
      <c r="H26" s="11"/>
      <c r="I26" s="11"/>
      <c r="J26" s="11"/>
    </row>
    <row r="27" spans="1:23" ht="18" x14ac:dyDescent="0.3">
      <c r="D27" s="11"/>
      <c r="E27" s="29"/>
      <c r="F27" s="30"/>
      <c r="G27" s="11"/>
      <c r="H27" s="11"/>
      <c r="I27" s="11"/>
      <c r="J27" s="11"/>
    </row>
    <row r="28" spans="1:23" x14ac:dyDescent="0.3">
      <c r="D28" s="11"/>
      <c r="E28" s="11"/>
      <c r="F28" s="11"/>
      <c r="G28" s="11"/>
      <c r="H28" s="11"/>
      <c r="I28" s="11"/>
      <c r="J28" s="11"/>
    </row>
    <row r="29" spans="1:23" x14ac:dyDescent="0.3">
      <c r="D29" s="11"/>
      <c r="E29" s="11"/>
      <c r="F29" s="11"/>
      <c r="G29" s="11"/>
      <c r="H29" s="11"/>
      <c r="I29" s="11"/>
      <c r="J29" s="11"/>
    </row>
    <row r="30" spans="1:23" x14ac:dyDescent="0.3">
      <c r="D30" s="11"/>
      <c r="E30" s="11"/>
      <c r="F30" s="11"/>
      <c r="G30" s="11"/>
      <c r="H30" s="11"/>
      <c r="I30" s="11"/>
      <c r="J30" s="11"/>
    </row>
    <row r="31" spans="1:23" x14ac:dyDescent="0.3">
      <c r="D31" s="11"/>
      <c r="E31" s="11"/>
      <c r="F31" s="11"/>
      <c r="G31" s="11"/>
      <c r="H31" s="11"/>
      <c r="I31" s="11"/>
      <c r="J31" s="11"/>
    </row>
    <row r="32" spans="1:23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O4"/>
    <mergeCell ref="P4:S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4"/>
  <sheetViews>
    <sheetView zoomScale="60" zoomScaleNormal="60" workbookViewId="0">
      <selection activeCell="C13" sqref="C13:P13"/>
    </sheetView>
  </sheetViews>
  <sheetFormatPr defaultRowHeight="14.4" x14ac:dyDescent="0.3"/>
  <cols>
    <col min="1" max="1" width="16.88671875" customWidth="1"/>
    <col min="2" max="2" width="13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157"/>
      <c r="C4" s="138" t="s">
        <v>45</v>
      </c>
      <c r="D4" s="462"/>
      <c r="E4" s="233"/>
      <c r="F4" s="145"/>
      <c r="G4" s="138"/>
      <c r="H4" s="355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19" s="19" customFormat="1" ht="28.5" customHeight="1" thickBot="1" x14ac:dyDescent="0.35">
      <c r="A5" s="197" t="s">
        <v>0</v>
      </c>
      <c r="B5" s="158"/>
      <c r="C5" s="139" t="s">
        <v>46</v>
      </c>
      <c r="D5" s="446" t="s">
        <v>47</v>
      </c>
      <c r="E5" s="139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99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3.75" customHeight="1" x14ac:dyDescent="0.3">
      <c r="A6" s="200" t="s">
        <v>7</v>
      </c>
      <c r="B6" s="162"/>
      <c r="C6" s="405">
        <v>17</v>
      </c>
      <c r="D6" s="404" t="s">
        <v>23</v>
      </c>
      <c r="E6" s="407" t="s">
        <v>171</v>
      </c>
      <c r="F6" s="425">
        <v>50</v>
      </c>
      <c r="G6" s="405"/>
      <c r="H6" s="375">
        <v>5.95</v>
      </c>
      <c r="I6" s="48">
        <v>5.05</v>
      </c>
      <c r="J6" s="49">
        <v>0.3</v>
      </c>
      <c r="K6" s="467">
        <v>70.7</v>
      </c>
      <c r="L6" s="375">
        <v>0.03</v>
      </c>
      <c r="M6" s="48">
        <v>0</v>
      </c>
      <c r="N6" s="48">
        <v>0.17</v>
      </c>
      <c r="O6" s="55">
        <v>0</v>
      </c>
      <c r="P6" s="375">
        <v>27.5</v>
      </c>
      <c r="Q6" s="48">
        <v>92.5</v>
      </c>
      <c r="R6" s="48">
        <v>27</v>
      </c>
      <c r="S6" s="49">
        <v>1.35</v>
      </c>
    </row>
    <row r="7" spans="1:19" s="19" customFormat="1" ht="33.75" customHeight="1" x14ac:dyDescent="0.3">
      <c r="A7" s="147"/>
      <c r="B7" s="669"/>
      <c r="C7" s="670">
        <v>1</v>
      </c>
      <c r="D7" s="346" t="s">
        <v>23</v>
      </c>
      <c r="E7" s="671" t="s">
        <v>13</v>
      </c>
      <c r="F7" s="672">
        <v>10</v>
      </c>
      <c r="G7" s="670"/>
      <c r="H7" s="331">
        <v>2.44</v>
      </c>
      <c r="I7" s="17">
        <v>2.36</v>
      </c>
      <c r="J7" s="51">
        <v>0</v>
      </c>
      <c r="K7" s="673">
        <v>31</v>
      </c>
      <c r="L7" s="331">
        <v>0</v>
      </c>
      <c r="M7" s="17">
        <v>0.16</v>
      </c>
      <c r="N7" s="17">
        <v>0.02</v>
      </c>
      <c r="O7" s="21">
        <v>0</v>
      </c>
      <c r="P7" s="331">
        <v>100</v>
      </c>
      <c r="Q7" s="17">
        <v>54.4</v>
      </c>
      <c r="R7" s="17">
        <v>4.7</v>
      </c>
      <c r="S7" s="51">
        <v>0.06</v>
      </c>
    </row>
    <row r="8" spans="1:19" s="19" customFormat="1" ht="33.75" customHeight="1" x14ac:dyDescent="0.3">
      <c r="A8" s="147"/>
      <c r="B8" s="165"/>
      <c r="C8" s="140">
        <v>35</v>
      </c>
      <c r="D8" s="346" t="s">
        <v>9</v>
      </c>
      <c r="E8" s="329" t="s">
        <v>86</v>
      </c>
      <c r="F8" s="253">
        <v>200</v>
      </c>
      <c r="G8" s="140"/>
      <c r="H8" s="332">
        <v>4.8</v>
      </c>
      <c r="I8" s="13">
        <v>7.6</v>
      </c>
      <c r="J8" s="56">
        <v>9</v>
      </c>
      <c r="K8" s="142">
        <v>123.6</v>
      </c>
      <c r="L8" s="332">
        <v>0.04</v>
      </c>
      <c r="M8" s="13">
        <v>1.92</v>
      </c>
      <c r="N8" s="13">
        <v>0</v>
      </c>
      <c r="O8" s="26">
        <v>0.42</v>
      </c>
      <c r="P8" s="332">
        <v>32.18</v>
      </c>
      <c r="Q8" s="13">
        <v>49.14</v>
      </c>
      <c r="R8" s="13">
        <v>14.76</v>
      </c>
      <c r="S8" s="56">
        <v>0.64</v>
      </c>
    </row>
    <row r="9" spans="1:19" s="19" customFormat="1" ht="33.75" customHeight="1" x14ac:dyDescent="0.3">
      <c r="A9" s="149"/>
      <c r="B9" s="165"/>
      <c r="C9" s="140">
        <v>181</v>
      </c>
      <c r="D9" s="346" t="s">
        <v>10</v>
      </c>
      <c r="E9" s="329" t="s">
        <v>111</v>
      </c>
      <c r="F9" s="253">
        <v>90</v>
      </c>
      <c r="G9" s="140"/>
      <c r="H9" s="332">
        <v>21.24</v>
      </c>
      <c r="I9" s="13">
        <v>7.47</v>
      </c>
      <c r="J9" s="56">
        <v>2.7</v>
      </c>
      <c r="K9" s="142">
        <v>162.9</v>
      </c>
      <c r="L9" s="332">
        <v>0.02</v>
      </c>
      <c r="M9" s="13">
        <v>0.3</v>
      </c>
      <c r="N9" s="13">
        <v>0.3</v>
      </c>
      <c r="O9" s="26">
        <v>2.2999999999999998</v>
      </c>
      <c r="P9" s="332">
        <v>27.9</v>
      </c>
      <c r="Q9" s="13">
        <v>154.4</v>
      </c>
      <c r="R9" s="13">
        <v>20.399999999999999</v>
      </c>
      <c r="S9" s="56">
        <v>2</v>
      </c>
    </row>
    <row r="10" spans="1:19" s="19" customFormat="1" ht="33.75" customHeight="1" x14ac:dyDescent="0.3">
      <c r="A10" s="149"/>
      <c r="B10" s="165"/>
      <c r="C10" s="228">
        <v>53</v>
      </c>
      <c r="D10" s="346" t="s">
        <v>77</v>
      </c>
      <c r="E10" s="805" t="s">
        <v>73</v>
      </c>
      <c r="F10" s="140">
        <v>150</v>
      </c>
      <c r="G10" s="228"/>
      <c r="H10" s="332">
        <v>3.3</v>
      </c>
      <c r="I10" s="13">
        <v>4.95</v>
      </c>
      <c r="J10" s="56">
        <v>32.25</v>
      </c>
      <c r="K10" s="142">
        <v>186.45</v>
      </c>
      <c r="L10" s="332">
        <v>0.03</v>
      </c>
      <c r="M10" s="13">
        <v>0</v>
      </c>
      <c r="N10" s="13">
        <v>0</v>
      </c>
      <c r="O10" s="26">
        <v>1.73</v>
      </c>
      <c r="P10" s="332">
        <v>4.95</v>
      </c>
      <c r="Q10" s="13">
        <v>79.83</v>
      </c>
      <c r="R10" s="39">
        <v>26.52</v>
      </c>
      <c r="S10" s="125">
        <v>0.53</v>
      </c>
    </row>
    <row r="11" spans="1:19" s="19" customFormat="1" ht="43.5" customHeight="1" x14ac:dyDescent="0.3">
      <c r="A11" s="149"/>
      <c r="B11" s="165"/>
      <c r="C11" s="179">
        <v>216</v>
      </c>
      <c r="D11" s="203" t="s">
        <v>20</v>
      </c>
      <c r="E11" s="337" t="s">
        <v>155</v>
      </c>
      <c r="F11" s="250">
        <v>200</v>
      </c>
      <c r="G11" s="239"/>
      <c r="H11" s="331">
        <v>0.26</v>
      </c>
      <c r="I11" s="17">
        <v>0</v>
      </c>
      <c r="J11" s="51">
        <v>15.46</v>
      </c>
      <c r="K11" s="354">
        <v>62</v>
      </c>
      <c r="L11" s="388">
        <v>0</v>
      </c>
      <c r="M11" s="23">
        <v>4.4000000000000004</v>
      </c>
      <c r="N11" s="23">
        <v>0</v>
      </c>
      <c r="O11" s="24">
        <v>0.32</v>
      </c>
      <c r="P11" s="388">
        <v>0.4</v>
      </c>
      <c r="Q11" s="23">
        <v>0</v>
      </c>
      <c r="R11" s="23">
        <v>0</v>
      </c>
      <c r="S11" s="58">
        <v>0.04</v>
      </c>
    </row>
    <row r="12" spans="1:19" s="19" customFormat="1" ht="33.75" customHeight="1" x14ac:dyDescent="0.3">
      <c r="A12" s="149"/>
      <c r="B12" s="165"/>
      <c r="C12" s="142">
        <v>119</v>
      </c>
      <c r="D12" s="203" t="s">
        <v>15</v>
      </c>
      <c r="E12" s="247" t="s">
        <v>66</v>
      </c>
      <c r="F12" s="189">
        <v>30</v>
      </c>
      <c r="G12" s="229"/>
      <c r="H12" s="388">
        <v>2.13</v>
      </c>
      <c r="I12" s="23">
        <v>0.21</v>
      </c>
      <c r="J12" s="58">
        <v>13.26</v>
      </c>
      <c r="K12" s="733">
        <v>72</v>
      </c>
      <c r="L12" s="388">
        <v>0.03</v>
      </c>
      <c r="M12" s="23">
        <v>0</v>
      </c>
      <c r="N12" s="23">
        <v>0</v>
      </c>
      <c r="O12" s="24">
        <v>0.05</v>
      </c>
      <c r="P12" s="388">
        <v>11.1</v>
      </c>
      <c r="Q12" s="23">
        <v>65.400000000000006</v>
      </c>
      <c r="R12" s="23">
        <v>19.5</v>
      </c>
      <c r="S12" s="58">
        <v>0.84</v>
      </c>
    </row>
    <row r="13" spans="1:19" s="19" customFormat="1" ht="33.75" customHeight="1" x14ac:dyDescent="0.3">
      <c r="A13" s="149"/>
      <c r="B13" s="165"/>
      <c r="C13" s="372"/>
      <c r="D13" s="310"/>
      <c r="E13" s="434" t="s">
        <v>24</v>
      </c>
      <c r="F13" s="463">
        <f>SUM(F6:F12)</f>
        <v>730</v>
      </c>
      <c r="G13" s="589"/>
      <c r="H13" s="887">
        <f>SUM(H6:H12)</f>
        <v>40.119999999999997</v>
      </c>
      <c r="I13" s="886">
        <f>SUM(I6:I12)</f>
        <v>27.64</v>
      </c>
      <c r="J13" s="888">
        <f>SUM(J6:J12)</f>
        <v>72.97</v>
      </c>
      <c r="K13" s="461">
        <f>SUM(K6:K12)</f>
        <v>708.65000000000009</v>
      </c>
      <c r="L13" s="887">
        <f>SUM(L6:L12)</f>
        <v>0.15000000000000002</v>
      </c>
      <c r="M13" s="886">
        <f>SUM(M6:M12)</f>
        <v>6.78</v>
      </c>
      <c r="N13" s="886">
        <f>SUM(N6:N12)</f>
        <v>0.49</v>
      </c>
      <c r="O13" s="889">
        <f>SUM(O6:O12)</f>
        <v>4.8199999999999994</v>
      </c>
      <c r="P13" s="887">
        <f>SUM(P6:P12)</f>
        <v>204.03</v>
      </c>
      <c r="Q13" s="886">
        <f>SUM(Q6:Q12)</f>
        <v>495.67000000000007</v>
      </c>
      <c r="R13" s="886">
        <f>SUM(R6:R12)</f>
        <v>112.88</v>
      </c>
      <c r="S13" s="888">
        <f>SUM(S6:S12)</f>
        <v>5.4600000000000009</v>
      </c>
    </row>
    <row r="14" spans="1:19" s="19" customFormat="1" ht="33.75" customHeight="1" thickBot="1" x14ac:dyDescent="0.35">
      <c r="A14" s="362"/>
      <c r="B14" s="442"/>
      <c r="C14" s="444"/>
      <c r="D14" s="426"/>
      <c r="E14" s="436" t="s">
        <v>25</v>
      </c>
      <c r="F14" s="426"/>
      <c r="G14" s="455"/>
      <c r="H14" s="430"/>
      <c r="I14" s="53"/>
      <c r="J14" s="54"/>
      <c r="K14" s="469">
        <f>K13/23.5</f>
        <v>30.155319148936176</v>
      </c>
      <c r="L14" s="430"/>
      <c r="M14" s="53"/>
      <c r="N14" s="53"/>
      <c r="O14" s="429"/>
      <c r="P14" s="430"/>
      <c r="Q14" s="53"/>
      <c r="R14" s="53"/>
      <c r="S14" s="54"/>
    </row>
    <row r="15" spans="1:19" x14ac:dyDescent="0.3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19" s="297" customFormat="1" ht="18" x14ac:dyDescent="0.3">
      <c r="B16" s="392"/>
      <c r="C16" s="392"/>
      <c r="D16" s="393"/>
      <c r="E16" s="394"/>
      <c r="F16" s="395"/>
      <c r="G16" s="393"/>
      <c r="H16" s="393"/>
      <c r="I16" s="393"/>
      <c r="J16" s="393"/>
    </row>
    <row r="17" spans="4:10" ht="18" x14ac:dyDescent="0.3">
      <c r="D17" s="11"/>
      <c r="E17" s="29"/>
      <c r="F17" s="30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</sheetData>
  <mergeCells count="2">
    <mergeCell ref="L4:O4"/>
    <mergeCell ref="P4:S4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35"/>
  <sheetViews>
    <sheetView zoomScale="60" zoomScaleNormal="60" workbookViewId="0">
      <selection activeCell="D13" sqref="D13"/>
    </sheetView>
  </sheetViews>
  <sheetFormatPr defaultRowHeight="14.4" x14ac:dyDescent="0.3"/>
  <cols>
    <col min="1" max="1" width="19.6640625" customWidth="1"/>
    <col min="2" max="2" width="16.109375" style="5" customWidth="1"/>
    <col min="3" max="3" width="19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9" ht="22.8" x14ac:dyDescent="0.4">
      <c r="A2" s="6" t="s">
        <v>1</v>
      </c>
      <c r="B2" s="7"/>
      <c r="C2" s="6" t="s">
        <v>3</v>
      </c>
      <c r="D2" s="6"/>
      <c r="E2" s="8" t="s">
        <v>2</v>
      </c>
      <c r="F2" s="159">
        <v>3</v>
      </c>
      <c r="G2" s="6"/>
      <c r="J2" s="8"/>
      <c r="K2" s="7"/>
      <c r="L2" s="1"/>
      <c r="M2" s="2"/>
    </row>
    <row r="3" spans="1:19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9" s="19" customFormat="1" ht="21.75" customHeight="1" x14ac:dyDescent="0.3">
      <c r="A4" s="196"/>
      <c r="B4" s="145" t="s">
        <v>45</v>
      </c>
      <c r="C4" s="143"/>
      <c r="D4" s="215"/>
      <c r="E4" s="138"/>
      <c r="F4" s="145"/>
      <c r="G4" s="92" t="s">
        <v>26</v>
      </c>
      <c r="H4" s="92"/>
      <c r="I4" s="92"/>
      <c r="J4" s="261" t="s">
        <v>27</v>
      </c>
      <c r="K4" s="927" t="s">
        <v>28</v>
      </c>
      <c r="L4" s="928"/>
      <c r="M4" s="928"/>
      <c r="N4" s="929"/>
      <c r="O4" s="930" t="s">
        <v>29</v>
      </c>
      <c r="P4" s="930"/>
      <c r="Q4" s="930"/>
      <c r="R4" s="931"/>
    </row>
    <row r="5" spans="1:19" s="19" customFormat="1" ht="28.5" customHeight="1" thickBot="1" x14ac:dyDescent="0.35">
      <c r="A5" s="197" t="s">
        <v>0</v>
      </c>
      <c r="B5" s="146" t="s">
        <v>46</v>
      </c>
      <c r="C5" s="486" t="s">
        <v>47</v>
      </c>
      <c r="D5" s="146" t="s">
        <v>44</v>
      </c>
      <c r="E5" s="139" t="s">
        <v>30</v>
      </c>
      <c r="F5" s="146" t="s">
        <v>43</v>
      </c>
      <c r="G5" s="99" t="s">
        <v>31</v>
      </c>
      <c r="H5" s="100" t="s">
        <v>32</v>
      </c>
      <c r="I5" s="257" t="s">
        <v>33</v>
      </c>
      <c r="J5" s="262" t="s">
        <v>34</v>
      </c>
      <c r="K5" s="330" t="s">
        <v>35</v>
      </c>
      <c r="L5" s="100" t="s">
        <v>36</v>
      </c>
      <c r="M5" s="100" t="s">
        <v>37</v>
      </c>
      <c r="N5" s="102" t="s">
        <v>38</v>
      </c>
      <c r="O5" s="99" t="s">
        <v>39</v>
      </c>
      <c r="P5" s="100" t="s">
        <v>40</v>
      </c>
      <c r="Q5" s="100" t="s">
        <v>41</v>
      </c>
      <c r="R5" s="102" t="s">
        <v>42</v>
      </c>
    </row>
    <row r="6" spans="1:19" s="19" customFormat="1" ht="37.5" customHeight="1" x14ac:dyDescent="0.3">
      <c r="A6" s="200" t="s">
        <v>6</v>
      </c>
      <c r="B6" s="193">
        <v>25</v>
      </c>
      <c r="C6" s="343" t="s">
        <v>23</v>
      </c>
      <c r="D6" s="532" t="s">
        <v>58</v>
      </c>
      <c r="E6" s="534">
        <v>150</v>
      </c>
      <c r="F6" s="193"/>
      <c r="G6" s="47">
        <v>0.6</v>
      </c>
      <c r="H6" s="48">
        <v>0.45</v>
      </c>
      <c r="I6" s="55">
        <v>12.3</v>
      </c>
      <c r="J6" s="265">
        <v>54.9</v>
      </c>
      <c r="K6" s="375">
        <v>0.03</v>
      </c>
      <c r="L6" s="48">
        <v>7.5</v>
      </c>
      <c r="M6" s="48">
        <v>0.01</v>
      </c>
      <c r="N6" s="49">
        <v>0</v>
      </c>
      <c r="O6" s="47">
        <v>28.5</v>
      </c>
      <c r="P6" s="48">
        <v>24</v>
      </c>
      <c r="Q6" s="48">
        <v>18</v>
      </c>
      <c r="R6" s="49">
        <v>3.45</v>
      </c>
    </row>
    <row r="7" spans="1:19" s="19" customFormat="1" ht="37.5" customHeight="1" x14ac:dyDescent="0.3">
      <c r="A7" s="147"/>
      <c r="B7" s="189">
        <v>230</v>
      </c>
      <c r="C7" s="286" t="s">
        <v>119</v>
      </c>
      <c r="D7" s="214" t="s">
        <v>161</v>
      </c>
      <c r="E7" s="189">
        <v>150</v>
      </c>
      <c r="F7" s="285"/>
      <c r="G7" s="22">
        <v>24.4</v>
      </c>
      <c r="H7" s="23">
        <v>10.3</v>
      </c>
      <c r="I7" s="24">
        <v>36.08</v>
      </c>
      <c r="J7" s="266">
        <v>336</v>
      </c>
      <c r="K7" s="388">
        <v>0.06</v>
      </c>
      <c r="L7" s="23">
        <v>3.83</v>
      </c>
      <c r="M7" s="23">
        <v>4.4999999999999998E-2</v>
      </c>
      <c r="N7" s="58">
        <v>1.1299999999999999</v>
      </c>
      <c r="O7" s="22">
        <v>177.75</v>
      </c>
      <c r="P7" s="23">
        <v>242.2</v>
      </c>
      <c r="Q7" s="23">
        <v>28.9</v>
      </c>
      <c r="R7" s="58">
        <v>0.98</v>
      </c>
      <c r="S7" s="42"/>
    </row>
    <row r="8" spans="1:19" s="19" customFormat="1" ht="37.5" customHeight="1" x14ac:dyDescent="0.3">
      <c r="A8" s="147"/>
      <c r="B8" s="188">
        <v>114</v>
      </c>
      <c r="C8" s="239" t="s">
        <v>53</v>
      </c>
      <c r="D8" s="299" t="s">
        <v>60</v>
      </c>
      <c r="E8" s="535">
        <v>200</v>
      </c>
      <c r="F8" s="188"/>
      <c r="G8" s="20">
        <v>0.2</v>
      </c>
      <c r="H8" s="17">
        <v>0</v>
      </c>
      <c r="I8" s="21">
        <v>11</v>
      </c>
      <c r="J8" s="263">
        <v>44.8</v>
      </c>
      <c r="K8" s="331">
        <v>0</v>
      </c>
      <c r="L8" s="17">
        <v>0.08</v>
      </c>
      <c r="M8" s="17">
        <v>0</v>
      </c>
      <c r="N8" s="51">
        <v>0</v>
      </c>
      <c r="O8" s="20">
        <v>13.56</v>
      </c>
      <c r="P8" s="17">
        <v>7.66</v>
      </c>
      <c r="Q8" s="17">
        <v>4.08</v>
      </c>
      <c r="R8" s="51">
        <v>0.8</v>
      </c>
    </row>
    <row r="9" spans="1:19" s="19" customFormat="1" ht="37.5" customHeight="1" x14ac:dyDescent="0.3">
      <c r="A9" s="147"/>
      <c r="B9" s="191">
        <v>121</v>
      </c>
      <c r="C9" s="239" t="s">
        <v>15</v>
      </c>
      <c r="D9" s="299" t="s">
        <v>59</v>
      </c>
      <c r="E9" s="489">
        <v>30</v>
      </c>
      <c r="F9" s="188"/>
      <c r="G9" s="20">
        <v>2.16</v>
      </c>
      <c r="H9" s="17">
        <v>0.81</v>
      </c>
      <c r="I9" s="21">
        <v>14.73</v>
      </c>
      <c r="J9" s="263">
        <v>75.66</v>
      </c>
      <c r="K9" s="331">
        <v>0.04</v>
      </c>
      <c r="L9" s="17">
        <v>0</v>
      </c>
      <c r="M9" s="17">
        <v>0</v>
      </c>
      <c r="N9" s="51">
        <v>0.51</v>
      </c>
      <c r="O9" s="20">
        <v>7.5</v>
      </c>
      <c r="P9" s="17">
        <v>24.6</v>
      </c>
      <c r="Q9" s="17">
        <v>9.9</v>
      </c>
      <c r="R9" s="51">
        <v>0.45</v>
      </c>
    </row>
    <row r="10" spans="1:19" s="19" customFormat="1" ht="37.5" customHeight="1" x14ac:dyDescent="0.3">
      <c r="A10" s="147"/>
      <c r="B10" s="188">
        <v>120</v>
      </c>
      <c r="C10" s="239" t="s">
        <v>16</v>
      </c>
      <c r="D10" s="204" t="s">
        <v>55</v>
      </c>
      <c r="E10" s="179">
        <v>20</v>
      </c>
      <c r="F10" s="188"/>
      <c r="G10" s="20">
        <v>1.1399999999999999</v>
      </c>
      <c r="H10" s="17">
        <v>0.22</v>
      </c>
      <c r="I10" s="21">
        <v>7.44</v>
      </c>
      <c r="J10" s="264">
        <v>36.26</v>
      </c>
      <c r="K10" s="331">
        <v>0.02</v>
      </c>
      <c r="L10" s="17">
        <v>0.08</v>
      </c>
      <c r="M10" s="17">
        <v>0</v>
      </c>
      <c r="N10" s="51">
        <v>0.06</v>
      </c>
      <c r="O10" s="20">
        <v>6.8</v>
      </c>
      <c r="P10" s="17">
        <v>24</v>
      </c>
      <c r="Q10" s="17">
        <v>8.1999999999999993</v>
      </c>
      <c r="R10" s="51">
        <v>0.46</v>
      </c>
    </row>
    <row r="11" spans="1:19" s="19" customFormat="1" ht="37.5" customHeight="1" x14ac:dyDescent="0.3">
      <c r="A11" s="147"/>
      <c r="B11" s="188"/>
      <c r="C11" s="239"/>
      <c r="D11" s="451" t="s">
        <v>24</v>
      </c>
      <c r="E11" s="461">
        <f>SUM(E6:E10)</f>
        <v>550</v>
      </c>
      <c r="F11" s="188"/>
      <c r="G11" s="20">
        <f t="shared" ref="G11:R11" si="0">SUM(G6:G10)</f>
        <v>28.5</v>
      </c>
      <c r="H11" s="17">
        <f t="shared" si="0"/>
        <v>11.780000000000001</v>
      </c>
      <c r="I11" s="21">
        <f t="shared" si="0"/>
        <v>81.55</v>
      </c>
      <c r="J11" s="541">
        <f t="shared" si="0"/>
        <v>547.62</v>
      </c>
      <c r="K11" s="331">
        <f t="shared" si="0"/>
        <v>0.15</v>
      </c>
      <c r="L11" s="17">
        <f t="shared" si="0"/>
        <v>11.49</v>
      </c>
      <c r="M11" s="17">
        <f t="shared" si="0"/>
        <v>5.5E-2</v>
      </c>
      <c r="N11" s="51">
        <f t="shared" si="0"/>
        <v>1.7</v>
      </c>
      <c r="O11" s="20">
        <f t="shared" si="0"/>
        <v>234.11</v>
      </c>
      <c r="P11" s="17">
        <f t="shared" si="0"/>
        <v>322.46000000000004</v>
      </c>
      <c r="Q11" s="17">
        <f t="shared" si="0"/>
        <v>69.08</v>
      </c>
      <c r="R11" s="51">
        <f t="shared" si="0"/>
        <v>6.14</v>
      </c>
    </row>
    <row r="12" spans="1:19" s="19" customFormat="1" ht="37.5" customHeight="1" thickBot="1" x14ac:dyDescent="0.35">
      <c r="A12" s="485"/>
      <c r="B12" s="531"/>
      <c r="C12" s="530"/>
      <c r="D12" s="533" t="s">
        <v>25</v>
      </c>
      <c r="E12" s="536"/>
      <c r="F12" s="477"/>
      <c r="G12" s="538"/>
      <c r="H12" s="106"/>
      <c r="I12" s="539"/>
      <c r="J12" s="540">
        <f>J11/23.5</f>
        <v>23.302978723404255</v>
      </c>
      <c r="K12" s="542"/>
      <c r="L12" s="106"/>
      <c r="M12" s="106"/>
      <c r="N12" s="107"/>
      <c r="O12" s="538"/>
      <c r="P12" s="106"/>
      <c r="Q12" s="106"/>
      <c r="R12" s="107"/>
    </row>
    <row r="13" spans="1:19" s="19" customFormat="1" ht="37.5" customHeight="1" x14ac:dyDescent="0.3">
      <c r="A13" s="200" t="s">
        <v>7</v>
      </c>
      <c r="B13" s="193">
        <v>137</v>
      </c>
      <c r="C13" s="343" t="s">
        <v>8</v>
      </c>
      <c r="D13" s="532" t="s">
        <v>96</v>
      </c>
      <c r="E13" s="537">
        <v>150</v>
      </c>
      <c r="F13" s="385"/>
      <c r="G13" s="375">
        <v>1.35</v>
      </c>
      <c r="H13" s="48">
        <v>0</v>
      </c>
      <c r="I13" s="49">
        <v>12.9</v>
      </c>
      <c r="J13" s="353">
        <v>57</v>
      </c>
      <c r="K13" s="375">
        <v>0.09</v>
      </c>
      <c r="L13" s="48">
        <v>57</v>
      </c>
      <c r="M13" s="48">
        <v>0.09</v>
      </c>
      <c r="N13" s="49">
        <v>0</v>
      </c>
      <c r="O13" s="47">
        <v>52.5</v>
      </c>
      <c r="P13" s="48">
        <v>25.5</v>
      </c>
      <c r="Q13" s="48">
        <v>16.5</v>
      </c>
      <c r="R13" s="49">
        <v>0.15</v>
      </c>
    </row>
    <row r="14" spans="1:19" s="19" customFormat="1" ht="37.5" customHeight="1" x14ac:dyDescent="0.3">
      <c r="A14" s="147"/>
      <c r="B14" s="188">
        <v>33</v>
      </c>
      <c r="C14" s="239" t="s">
        <v>9</v>
      </c>
      <c r="D14" s="299" t="s">
        <v>72</v>
      </c>
      <c r="E14" s="489">
        <v>200</v>
      </c>
      <c r="F14" s="203"/>
      <c r="G14" s="332">
        <v>6.4</v>
      </c>
      <c r="H14" s="13">
        <v>6.2</v>
      </c>
      <c r="I14" s="56">
        <v>12.2</v>
      </c>
      <c r="J14" s="142">
        <v>130.6</v>
      </c>
      <c r="K14" s="332">
        <v>0.08</v>
      </c>
      <c r="L14" s="13">
        <v>6.8</v>
      </c>
      <c r="M14" s="13">
        <v>0</v>
      </c>
      <c r="N14" s="56">
        <v>1</v>
      </c>
      <c r="O14" s="111">
        <v>36.799999999999997</v>
      </c>
      <c r="P14" s="13">
        <v>76.2</v>
      </c>
      <c r="Q14" s="13">
        <v>23.2</v>
      </c>
      <c r="R14" s="56">
        <v>0.8</v>
      </c>
    </row>
    <row r="15" spans="1:19" s="19" customFormat="1" ht="37.5" customHeight="1" x14ac:dyDescent="0.3">
      <c r="A15" s="149"/>
      <c r="B15" s="188">
        <v>80</v>
      </c>
      <c r="C15" s="239" t="s">
        <v>10</v>
      </c>
      <c r="D15" s="299" t="s">
        <v>62</v>
      </c>
      <c r="E15" s="489">
        <v>90</v>
      </c>
      <c r="F15" s="203"/>
      <c r="G15" s="331">
        <v>14.85</v>
      </c>
      <c r="H15" s="17">
        <v>13.32</v>
      </c>
      <c r="I15" s="51">
        <v>5.94</v>
      </c>
      <c r="J15" s="354">
        <v>202.68</v>
      </c>
      <c r="K15" s="331">
        <v>0.06</v>
      </c>
      <c r="L15" s="17">
        <v>3.83</v>
      </c>
      <c r="M15" s="17">
        <v>8.9999999999999993E-3</v>
      </c>
      <c r="N15" s="51">
        <v>0.69</v>
      </c>
      <c r="O15" s="20">
        <v>20.58</v>
      </c>
      <c r="P15" s="17">
        <v>74.39</v>
      </c>
      <c r="Q15" s="17">
        <v>22.98</v>
      </c>
      <c r="R15" s="51">
        <v>0.95</v>
      </c>
    </row>
    <row r="16" spans="1:19" s="19" customFormat="1" ht="37.5" customHeight="1" x14ac:dyDescent="0.3">
      <c r="A16" s="149"/>
      <c r="B16" s="188">
        <v>65</v>
      </c>
      <c r="C16" s="239" t="s">
        <v>57</v>
      </c>
      <c r="D16" s="299" t="s">
        <v>63</v>
      </c>
      <c r="E16" s="489">
        <v>150</v>
      </c>
      <c r="F16" s="203"/>
      <c r="G16" s="332">
        <v>6.45</v>
      </c>
      <c r="H16" s="13">
        <v>4.05</v>
      </c>
      <c r="I16" s="56">
        <v>40.200000000000003</v>
      </c>
      <c r="J16" s="142">
        <v>223.65</v>
      </c>
      <c r="K16" s="332">
        <v>0.08</v>
      </c>
      <c r="L16" s="13">
        <v>0</v>
      </c>
      <c r="M16" s="13">
        <v>0</v>
      </c>
      <c r="N16" s="56">
        <v>2.0699999999999998</v>
      </c>
      <c r="O16" s="111">
        <v>13.05</v>
      </c>
      <c r="P16" s="13">
        <v>58.34</v>
      </c>
      <c r="Q16" s="13">
        <v>22.53</v>
      </c>
      <c r="R16" s="56">
        <v>1.25</v>
      </c>
    </row>
    <row r="17" spans="1:18" s="19" customFormat="1" ht="37.5" customHeight="1" x14ac:dyDescent="0.3">
      <c r="A17" s="149"/>
      <c r="B17" s="188">
        <v>95</v>
      </c>
      <c r="C17" s="239" t="s">
        <v>20</v>
      </c>
      <c r="D17" s="299" t="s">
        <v>187</v>
      </c>
      <c r="E17" s="489">
        <v>200</v>
      </c>
      <c r="F17" s="203"/>
      <c r="G17" s="331">
        <v>0</v>
      </c>
      <c r="H17" s="17">
        <v>0</v>
      </c>
      <c r="I17" s="51">
        <v>19.8</v>
      </c>
      <c r="J17" s="353">
        <v>81.599999999999994</v>
      </c>
      <c r="K17" s="331">
        <v>0.16</v>
      </c>
      <c r="L17" s="17">
        <v>9.18</v>
      </c>
      <c r="M17" s="17">
        <v>0.16</v>
      </c>
      <c r="N17" s="51">
        <v>0.8</v>
      </c>
      <c r="O17" s="20">
        <v>0.78</v>
      </c>
      <c r="P17" s="17">
        <v>0</v>
      </c>
      <c r="Q17" s="17">
        <v>0</v>
      </c>
      <c r="R17" s="51">
        <v>0</v>
      </c>
    </row>
    <row r="18" spans="1:18" s="19" customFormat="1" ht="37.5" customHeight="1" x14ac:dyDescent="0.3">
      <c r="A18" s="149"/>
      <c r="B18" s="191">
        <v>119</v>
      </c>
      <c r="C18" s="239" t="s">
        <v>15</v>
      </c>
      <c r="D18" s="204" t="s">
        <v>66</v>
      </c>
      <c r="E18" s="189">
        <v>30</v>
      </c>
      <c r="F18" s="189"/>
      <c r="G18" s="22">
        <v>2.13</v>
      </c>
      <c r="H18" s="23">
        <v>0.21</v>
      </c>
      <c r="I18" s="24">
        <v>13.26</v>
      </c>
      <c r="J18" s="884">
        <v>72</v>
      </c>
      <c r="K18" s="388">
        <v>0.03</v>
      </c>
      <c r="L18" s="23">
        <v>0</v>
      </c>
      <c r="M18" s="23">
        <v>0</v>
      </c>
      <c r="N18" s="58">
        <v>0.05</v>
      </c>
      <c r="O18" s="22">
        <v>11.1</v>
      </c>
      <c r="P18" s="23">
        <v>65.400000000000006</v>
      </c>
      <c r="Q18" s="23">
        <v>19.5</v>
      </c>
      <c r="R18" s="58">
        <v>0.84</v>
      </c>
    </row>
    <row r="19" spans="1:18" s="19" customFormat="1" ht="37.5" customHeight="1" x14ac:dyDescent="0.3">
      <c r="A19" s="149"/>
      <c r="B19" s="188">
        <v>120</v>
      </c>
      <c r="C19" s="239" t="s">
        <v>16</v>
      </c>
      <c r="D19" s="204" t="s">
        <v>55</v>
      </c>
      <c r="E19" s="189">
        <v>20</v>
      </c>
      <c r="F19" s="189"/>
      <c r="G19" s="22">
        <v>1.1399999999999999</v>
      </c>
      <c r="H19" s="23">
        <v>0.22</v>
      </c>
      <c r="I19" s="24">
        <v>7.44</v>
      </c>
      <c r="J19" s="884">
        <v>36.26</v>
      </c>
      <c r="K19" s="388">
        <v>0.02</v>
      </c>
      <c r="L19" s="23">
        <v>0.08</v>
      </c>
      <c r="M19" s="23">
        <v>0</v>
      </c>
      <c r="N19" s="58">
        <v>0.06</v>
      </c>
      <c r="O19" s="22">
        <v>6.8</v>
      </c>
      <c r="P19" s="23">
        <v>24</v>
      </c>
      <c r="Q19" s="23">
        <v>8.1999999999999993</v>
      </c>
      <c r="R19" s="58">
        <v>0.46</v>
      </c>
    </row>
    <row r="20" spans="1:18" s="19" customFormat="1" ht="37.5" customHeight="1" x14ac:dyDescent="0.3">
      <c r="A20" s="149"/>
      <c r="B20" s="308"/>
      <c r="C20" s="351"/>
      <c r="D20" s="451" t="s">
        <v>24</v>
      </c>
      <c r="E20" s="372">
        <f>SUM(E13:E19)</f>
        <v>840</v>
      </c>
      <c r="F20" s="203"/>
      <c r="G20" s="277">
        <f>SUM(G13:G19)</f>
        <v>32.32</v>
      </c>
      <c r="H20" s="15">
        <f t="shared" ref="H20:R20" si="1">SUM(H13:H19)</f>
        <v>24</v>
      </c>
      <c r="I20" s="57">
        <f t="shared" si="1"/>
        <v>111.74000000000001</v>
      </c>
      <c r="J20" s="478">
        <f>SUM(J13:J19)</f>
        <v>803.79</v>
      </c>
      <c r="K20" s="282">
        <f t="shared" si="1"/>
        <v>0.52</v>
      </c>
      <c r="L20" s="16">
        <f t="shared" si="1"/>
        <v>76.89</v>
      </c>
      <c r="M20" s="16">
        <f t="shared" si="1"/>
        <v>0.25900000000000001</v>
      </c>
      <c r="N20" s="103">
        <f t="shared" si="1"/>
        <v>4.669999999999999</v>
      </c>
      <c r="O20" s="885">
        <f t="shared" si="1"/>
        <v>141.61000000000001</v>
      </c>
      <c r="P20" s="16">
        <f t="shared" si="1"/>
        <v>323.83000000000004</v>
      </c>
      <c r="Q20" s="16">
        <f t="shared" si="1"/>
        <v>112.91000000000001</v>
      </c>
      <c r="R20" s="103">
        <f t="shared" si="1"/>
        <v>4.45</v>
      </c>
    </row>
    <row r="21" spans="1:18" s="19" customFormat="1" ht="37.5" customHeight="1" thickBot="1" x14ac:dyDescent="0.35">
      <c r="A21" s="362"/>
      <c r="B21" s="474"/>
      <c r="C21" s="455"/>
      <c r="D21" s="452" t="s">
        <v>25</v>
      </c>
      <c r="E21" s="455"/>
      <c r="F21" s="426"/>
      <c r="G21" s="430"/>
      <c r="H21" s="53"/>
      <c r="I21" s="54"/>
      <c r="J21" s="469">
        <f>J20/23.5</f>
        <v>34.203829787234042</v>
      </c>
      <c r="K21" s="430"/>
      <c r="L21" s="53"/>
      <c r="M21" s="53"/>
      <c r="N21" s="54"/>
      <c r="O21" s="424"/>
      <c r="P21" s="53"/>
      <c r="Q21" s="53"/>
      <c r="R21" s="54"/>
    </row>
    <row r="22" spans="1:18" x14ac:dyDescent="0.3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18" ht="18" x14ac:dyDescent="0.3">
      <c r="C23" s="11"/>
      <c r="D23" s="29"/>
      <c r="E23" s="30"/>
      <c r="F23" s="11"/>
      <c r="G23" s="9"/>
      <c r="H23" s="11"/>
      <c r="I23" s="11"/>
    </row>
    <row r="24" spans="1:18" ht="18" x14ac:dyDescent="0.3">
      <c r="C24" s="11"/>
      <c r="D24" s="29"/>
      <c r="E24" s="30"/>
      <c r="F24" s="11"/>
      <c r="G24" s="11"/>
      <c r="H24" s="11"/>
      <c r="I24" s="11"/>
    </row>
    <row r="25" spans="1:18" ht="18" x14ac:dyDescent="0.3">
      <c r="C25" s="11"/>
      <c r="D25" s="29"/>
      <c r="E25" s="30"/>
      <c r="F25" s="11"/>
      <c r="G25" s="11"/>
      <c r="H25" s="11"/>
      <c r="I25" s="11"/>
    </row>
    <row r="26" spans="1:18" ht="18" x14ac:dyDescent="0.3">
      <c r="C26" s="11"/>
      <c r="D26" s="29"/>
      <c r="E26" s="30"/>
      <c r="F26" s="11"/>
      <c r="G26" s="11"/>
      <c r="H26" s="11"/>
      <c r="I26" s="11"/>
    </row>
    <row r="27" spans="1:18" ht="18" x14ac:dyDescent="0.3">
      <c r="C27" s="11"/>
      <c r="D27" s="29"/>
      <c r="E27" s="30"/>
      <c r="F27" s="11"/>
      <c r="G27" s="11"/>
      <c r="H27" s="11"/>
      <c r="I27" s="11"/>
    </row>
    <row r="28" spans="1:18" ht="18" x14ac:dyDescent="0.3">
      <c r="C28" s="11"/>
      <c r="D28" s="29"/>
      <c r="E28" s="30"/>
      <c r="F28" s="11"/>
      <c r="G28" s="11"/>
      <c r="H28" s="11"/>
      <c r="I28" s="11"/>
    </row>
    <row r="29" spans="1:18" x14ac:dyDescent="0.3">
      <c r="C29" s="11"/>
      <c r="D29" s="11"/>
      <c r="E29" s="11"/>
      <c r="F29" s="11"/>
      <c r="G29" s="11"/>
      <c r="H29" s="11"/>
      <c r="I29" s="11"/>
    </row>
    <row r="30" spans="1:18" x14ac:dyDescent="0.3">
      <c r="C30" s="11"/>
      <c r="D30" s="11"/>
      <c r="E30" s="11"/>
      <c r="F30" s="11"/>
      <c r="G30" s="11"/>
      <c r="H30" s="11"/>
      <c r="I30" s="11"/>
    </row>
    <row r="31" spans="1:18" x14ac:dyDescent="0.3">
      <c r="C31" s="11"/>
      <c r="D31" s="11"/>
      <c r="E31" s="11"/>
      <c r="F31" s="11"/>
      <c r="G31" s="11"/>
      <c r="H31" s="11"/>
      <c r="I31" s="11"/>
    </row>
    <row r="32" spans="1:18" x14ac:dyDescent="0.3">
      <c r="C32" s="11"/>
      <c r="D32" s="11"/>
      <c r="E32" s="11"/>
      <c r="F32" s="11"/>
      <c r="G32" s="11"/>
      <c r="H32" s="11"/>
      <c r="I32" s="11"/>
    </row>
    <row r="33" spans="3:9" x14ac:dyDescent="0.3">
      <c r="C33" s="11"/>
      <c r="D33" s="11"/>
      <c r="E33" s="11"/>
      <c r="F33" s="11"/>
      <c r="G33" s="11"/>
      <c r="H33" s="11"/>
      <c r="I33" s="11"/>
    </row>
    <row r="34" spans="3:9" x14ac:dyDescent="0.3">
      <c r="C34" s="11"/>
      <c r="D34" s="11"/>
      <c r="E34" s="11"/>
      <c r="F34" s="11"/>
      <c r="G34" s="11"/>
      <c r="H34" s="11"/>
      <c r="I34" s="11"/>
    </row>
    <row r="35" spans="3:9" x14ac:dyDescent="0.3">
      <c r="C35" s="11"/>
      <c r="D35" s="11"/>
      <c r="E35" s="11"/>
      <c r="F35" s="11"/>
      <c r="G35" s="11"/>
      <c r="H35" s="11"/>
      <c r="I35" s="11"/>
    </row>
  </sheetData>
  <mergeCells count="2">
    <mergeCell ref="K4:N4"/>
    <mergeCell ref="O4:R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40"/>
  <sheetViews>
    <sheetView zoomScale="60" zoomScaleNormal="60" workbookViewId="0">
      <selection activeCell="K26" sqref="K26"/>
    </sheetView>
  </sheetViews>
  <sheetFormatPr defaultRowHeight="14.4" x14ac:dyDescent="0.3"/>
  <cols>
    <col min="1" max="1" width="20.33203125" customWidth="1"/>
    <col min="2" max="2" width="11.33203125" style="5" customWidth="1"/>
    <col min="3" max="3" width="15.441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157"/>
      <c r="C4" s="138" t="s">
        <v>45</v>
      </c>
      <c r="D4" s="180"/>
      <c r="E4" s="233"/>
      <c r="F4" s="145"/>
      <c r="G4" s="138"/>
      <c r="H4" s="355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19" s="19" customFormat="1" ht="28.5" customHeight="1" thickBot="1" x14ac:dyDescent="0.35">
      <c r="A5" s="197" t="s">
        <v>0</v>
      </c>
      <c r="B5" s="158"/>
      <c r="C5" s="139" t="s">
        <v>46</v>
      </c>
      <c r="D5" s="120" t="s">
        <v>47</v>
      </c>
      <c r="E5" s="139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99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8.25" customHeight="1" x14ac:dyDescent="0.3">
      <c r="A6" s="200" t="s">
        <v>6</v>
      </c>
      <c r="B6" s="162"/>
      <c r="C6" s="443">
        <v>235</v>
      </c>
      <c r="D6" s="385" t="s">
        <v>23</v>
      </c>
      <c r="E6" s="505" t="s">
        <v>184</v>
      </c>
      <c r="F6" s="512">
        <v>60</v>
      </c>
      <c r="G6" s="443"/>
      <c r="H6" s="913">
        <v>1.02</v>
      </c>
      <c r="I6" s="914">
        <v>7.98</v>
      </c>
      <c r="J6" s="915">
        <v>3.06</v>
      </c>
      <c r="K6" s="916">
        <v>88.8</v>
      </c>
      <c r="L6" s="913">
        <v>0.01</v>
      </c>
      <c r="M6" s="914">
        <v>4.2</v>
      </c>
      <c r="N6" s="914">
        <v>0</v>
      </c>
      <c r="O6" s="917">
        <v>3</v>
      </c>
      <c r="P6" s="913">
        <v>25.8</v>
      </c>
      <c r="Q6" s="914">
        <v>18.600000000000001</v>
      </c>
      <c r="R6" s="914">
        <v>9</v>
      </c>
      <c r="S6" s="915">
        <v>0.42</v>
      </c>
    </row>
    <row r="7" spans="1:19" s="19" customFormat="1" ht="38.25" customHeight="1" x14ac:dyDescent="0.3">
      <c r="A7" s="439"/>
      <c r="B7" s="166" t="s">
        <v>93</v>
      </c>
      <c r="C7" s="225">
        <v>90</v>
      </c>
      <c r="D7" s="326" t="s">
        <v>110</v>
      </c>
      <c r="E7" s="506" t="s">
        <v>69</v>
      </c>
      <c r="F7" s="513">
        <v>90</v>
      </c>
      <c r="G7" s="225"/>
      <c r="H7" s="341">
        <v>15.2</v>
      </c>
      <c r="I7" s="66">
        <v>14.04</v>
      </c>
      <c r="J7" s="108">
        <v>8.9</v>
      </c>
      <c r="K7" s="519">
        <v>222.75</v>
      </c>
      <c r="L7" s="341">
        <v>0.37</v>
      </c>
      <c r="M7" s="66">
        <v>0.09</v>
      </c>
      <c r="N7" s="66">
        <v>0</v>
      </c>
      <c r="O7" s="108">
        <v>0.49</v>
      </c>
      <c r="P7" s="65">
        <v>54.18</v>
      </c>
      <c r="Q7" s="66">
        <v>117.54</v>
      </c>
      <c r="R7" s="66">
        <v>24.8</v>
      </c>
      <c r="S7" s="108">
        <v>1.6</v>
      </c>
    </row>
    <row r="8" spans="1:19" s="19" customFormat="1" ht="38.25" customHeight="1" x14ac:dyDescent="0.3">
      <c r="A8" s="440"/>
      <c r="B8" s="167" t="s">
        <v>94</v>
      </c>
      <c r="C8" s="226">
        <v>88</v>
      </c>
      <c r="D8" s="327" t="s">
        <v>10</v>
      </c>
      <c r="E8" s="507" t="s">
        <v>183</v>
      </c>
      <c r="F8" s="514">
        <v>90</v>
      </c>
      <c r="G8" s="226"/>
      <c r="H8" s="522">
        <v>18</v>
      </c>
      <c r="I8" s="69">
        <v>16.5</v>
      </c>
      <c r="J8" s="109">
        <v>2.89</v>
      </c>
      <c r="K8" s="520">
        <v>232.8</v>
      </c>
      <c r="L8" s="522">
        <v>0.05</v>
      </c>
      <c r="M8" s="69">
        <v>0.55000000000000004</v>
      </c>
      <c r="N8" s="69">
        <v>0.8</v>
      </c>
      <c r="O8" s="109">
        <v>11.7</v>
      </c>
      <c r="P8" s="334">
        <v>170.76</v>
      </c>
      <c r="Q8" s="69">
        <v>22.04</v>
      </c>
      <c r="R8" s="69">
        <v>2.4700000000000002</v>
      </c>
      <c r="S8" s="109">
        <v>3.12</v>
      </c>
    </row>
    <row r="9" spans="1:19" s="19" customFormat="1" ht="38.25" customHeight="1" x14ac:dyDescent="0.3">
      <c r="A9" s="439"/>
      <c r="B9" s="166"/>
      <c r="C9" s="225">
        <v>52</v>
      </c>
      <c r="D9" s="326" t="s">
        <v>77</v>
      </c>
      <c r="E9" s="506" t="s">
        <v>65</v>
      </c>
      <c r="F9" s="513">
        <v>150</v>
      </c>
      <c r="G9" s="225"/>
      <c r="H9" s="456">
        <v>3.15</v>
      </c>
      <c r="I9" s="81">
        <v>4.5</v>
      </c>
      <c r="J9" s="82">
        <v>17.55</v>
      </c>
      <c r="K9" s="748">
        <v>122.85</v>
      </c>
      <c r="L9" s="456">
        <v>0.16</v>
      </c>
      <c r="M9" s="81">
        <v>25.3</v>
      </c>
      <c r="N9" s="81">
        <v>0</v>
      </c>
      <c r="O9" s="82">
        <v>5.53</v>
      </c>
      <c r="P9" s="80">
        <v>16.260000000000002</v>
      </c>
      <c r="Q9" s="81">
        <v>94.6</v>
      </c>
      <c r="R9" s="81">
        <v>35.32</v>
      </c>
      <c r="S9" s="82">
        <v>15.9</v>
      </c>
    </row>
    <row r="10" spans="1:19" s="19" customFormat="1" ht="38.25" customHeight="1" x14ac:dyDescent="0.3">
      <c r="A10" s="440"/>
      <c r="B10" s="167"/>
      <c r="C10" s="252">
        <v>50</v>
      </c>
      <c r="D10" s="236" t="s">
        <v>77</v>
      </c>
      <c r="E10" s="734" t="s">
        <v>121</v>
      </c>
      <c r="F10" s="252">
        <v>150</v>
      </c>
      <c r="G10" s="259"/>
      <c r="H10" s="708">
        <v>3.3</v>
      </c>
      <c r="I10" s="709">
        <v>7.8</v>
      </c>
      <c r="J10" s="710">
        <v>22.35</v>
      </c>
      <c r="K10" s="711">
        <v>173.1</v>
      </c>
      <c r="L10" s="708">
        <v>0.14000000000000001</v>
      </c>
      <c r="M10" s="709">
        <v>18.149999999999999</v>
      </c>
      <c r="N10" s="709">
        <v>4.41</v>
      </c>
      <c r="O10" s="849">
        <v>1.1299999999999999</v>
      </c>
      <c r="P10" s="708">
        <v>36.36</v>
      </c>
      <c r="Q10" s="709">
        <v>85.5</v>
      </c>
      <c r="R10" s="709">
        <v>27.8</v>
      </c>
      <c r="S10" s="710">
        <v>1.1399999999999999</v>
      </c>
    </row>
    <row r="11" spans="1:19" s="19" customFormat="1" ht="47.25" customHeight="1" x14ac:dyDescent="0.3">
      <c r="A11" s="147"/>
      <c r="B11" s="165"/>
      <c r="C11" s="179">
        <v>216</v>
      </c>
      <c r="D11" s="203" t="s">
        <v>20</v>
      </c>
      <c r="E11" s="337" t="s">
        <v>155</v>
      </c>
      <c r="F11" s="250">
        <v>200</v>
      </c>
      <c r="G11" s="239"/>
      <c r="H11" s="331">
        <v>0.26</v>
      </c>
      <c r="I11" s="17">
        <v>0</v>
      </c>
      <c r="J11" s="51">
        <v>15.76</v>
      </c>
      <c r="K11" s="354">
        <v>62</v>
      </c>
      <c r="L11" s="388">
        <v>0</v>
      </c>
      <c r="M11" s="23">
        <v>4.4000000000000004</v>
      </c>
      <c r="N11" s="23">
        <v>0</v>
      </c>
      <c r="O11" s="58">
        <v>0.32</v>
      </c>
      <c r="P11" s="22">
        <v>0.4</v>
      </c>
      <c r="Q11" s="23">
        <v>0</v>
      </c>
      <c r="R11" s="23">
        <v>0</v>
      </c>
      <c r="S11" s="58">
        <v>0.04</v>
      </c>
    </row>
    <row r="12" spans="1:19" s="19" customFormat="1" ht="38.25" customHeight="1" x14ac:dyDescent="0.3">
      <c r="A12" s="147"/>
      <c r="B12" s="165"/>
      <c r="C12" s="142">
        <v>119</v>
      </c>
      <c r="D12" s="203" t="s">
        <v>15</v>
      </c>
      <c r="E12" s="239" t="s">
        <v>66</v>
      </c>
      <c r="F12" s="250">
        <v>20</v>
      </c>
      <c r="G12" s="179"/>
      <c r="H12" s="331">
        <v>1.4</v>
      </c>
      <c r="I12" s="17">
        <v>0.14000000000000001</v>
      </c>
      <c r="J12" s="51">
        <v>8.8000000000000007</v>
      </c>
      <c r="K12" s="353">
        <v>48</v>
      </c>
      <c r="L12" s="331">
        <v>0.02</v>
      </c>
      <c r="M12" s="17">
        <v>0</v>
      </c>
      <c r="N12" s="17">
        <v>0</v>
      </c>
      <c r="O12" s="51">
        <v>3.5999999999999997E-2</v>
      </c>
      <c r="P12" s="20">
        <v>7.4</v>
      </c>
      <c r="Q12" s="17">
        <v>43.6</v>
      </c>
      <c r="R12" s="17">
        <v>13</v>
      </c>
      <c r="S12" s="51">
        <v>0.56000000000000005</v>
      </c>
    </row>
    <row r="13" spans="1:19" s="19" customFormat="1" ht="38.25" customHeight="1" x14ac:dyDescent="0.3">
      <c r="A13" s="147"/>
      <c r="B13" s="165"/>
      <c r="C13" s="179">
        <v>120</v>
      </c>
      <c r="D13" s="203" t="s">
        <v>16</v>
      </c>
      <c r="E13" s="239" t="s">
        <v>55</v>
      </c>
      <c r="F13" s="188">
        <v>20</v>
      </c>
      <c r="G13" s="179"/>
      <c r="H13" s="331">
        <v>1.1399999999999999</v>
      </c>
      <c r="I13" s="17">
        <v>0.22</v>
      </c>
      <c r="J13" s="51">
        <v>7.44</v>
      </c>
      <c r="K13" s="354">
        <v>36.26</v>
      </c>
      <c r="L13" s="331">
        <v>0.02</v>
      </c>
      <c r="M13" s="17">
        <v>0.08</v>
      </c>
      <c r="N13" s="17">
        <v>0</v>
      </c>
      <c r="O13" s="51">
        <v>0.06</v>
      </c>
      <c r="P13" s="20">
        <v>6.8</v>
      </c>
      <c r="Q13" s="17">
        <v>24</v>
      </c>
      <c r="R13" s="17">
        <v>8.1999999999999993</v>
      </c>
      <c r="S13" s="51">
        <v>0.46</v>
      </c>
    </row>
    <row r="14" spans="1:19" s="19" customFormat="1" ht="38.25" customHeight="1" x14ac:dyDescent="0.3">
      <c r="A14" s="439"/>
      <c r="B14" s="166" t="s">
        <v>93</v>
      </c>
      <c r="C14" s="225"/>
      <c r="D14" s="326"/>
      <c r="E14" s="508" t="s">
        <v>24</v>
      </c>
      <c r="F14" s="422">
        <f>F6+F7+F9+F11+F12+F13</f>
        <v>540</v>
      </c>
      <c r="G14" s="225"/>
      <c r="H14" s="456">
        <f>H6+H7+H9+H11+H12+H13</f>
        <v>22.169999999999998</v>
      </c>
      <c r="I14" s="81">
        <f t="shared" ref="I14:S14" si="0">I6+I7+I9+I11+I12+I13</f>
        <v>26.88</v>
      </c>
      <c r="J14" s="82">
        <f t="shared" si="0"/>
        <v>61.510000000000005</v>
      </c>
      <c r="K14" s="587">
        <f>K6+K7+K9+K11+K12+K13</f>
        <v>580.66</v>
      </c>
      <c r="L14" s="456">
        <f t="shared" si="0"/>
        <v>0.58000000000000007</v>
      </c>
      <c r="M14" s="81">
        <f t="shared" si="0"/>
        <v>34.07</v>
      </c>
      <c r="N14" s="81">
        <f t="shared" si="0"/>
        <v>0</v>
      </c>
      <c r="O14" s="82">
        <f t="shared" si="0"/>
        <v>9.4359999999999999</v>
      </c>
      <c r="P14" s="80">
        <f t="shared" si="0"/>
        <v>110.84000000000002</v>
      </c>
      <c r="Q14" s="81">
        <f t="shared" si="0"/>
        <v>298.34000000000003</v>
      </c>
      <c r="R14" s="81">
        <f t="shared" si="0"/>
        <v>90.320000000000007</v>
      </c>
      <c r="S14" s="82">
        <f t="shared" si="0"/>
        <v>18.98</v>
      </c>
    </row>
    <row r="15" spans="1:19" s="19" customFormat="1" ht="38.25" customHeight="1" x14ac:dyDescent="0.3">
      <c r="A15" s="440"/>
      <c r="B15" s="167" t="s">
        <v>94</v>
      </c>
      <c r="C15" s="226"/>
      <c r="D15" s="327"/>
      <c r="E15" s="509" t="s">
        <v>24</v>
      </c>
      <c r="F15" s="420">
        <f>F6+F8+F10+F11+F12+F13</f>
        <v>540</v>
      </c>
      <c r="G15" s="420"/>
      <c r="H15" s="420">
        <f t="shared" ref="H15:S15" si="1">H6+H8+H10+H11+H12+H13</f>
        <v>25.12</v>
      </c>
      <c r="I15" s="420">
        <f t="shared" si="1"/>
        <v>32.64</v>
      </c>
      <c r="J15" s="420">
        <f t="shared" si="1"/>
        <v>60.3</v>
      </c>
      <c r="K15" s="420">
        <f t="shared" si="1"/>
        <v>640.96</v>
      </c>
      <c r="L15" s="420">
        <f t="shared" si="1"/>
        <v>0.24</v>
      </c>
      <c r="M15" s="420">
        <f t="shared" si="1"/>
        <v>27.379999999999995</v>
      </c>
      <c r="N15" s="420">
        <f t="shared" si="1"/>
        <v>5.21</v>
      </c>
      <c r="O15" s="420">
        <f t="shared" si="1"/>
        <v>16.245999999999999</v>
      </c>
      <c r="P15" s="420">
        <f t="shared" si="1"/>
        <v>247.52000000000004</v>
      </c>
      <c r="Q15" s="420">
        <f t="shared" si="1"/>
        <v>193.74</v>
      </c>
      <c r="R15" s="420">
        <f t="shared" si="1"/>
        <v>60.47</v>
      </c>
      <c r="S15" s="420">
        <f t="shared" si="1"/>
        <v>5.7399999999999993</v>
      </c>
    </row>
    <row r="16" spans="1:19" s="19" customFormat="1" ht="38.25" customHeight="1" x14ac:dyDescent="0.3">
      <c r="A16" s="439"/>
      <c r="B16" s="166" t="s">
        <v>93</v>
      </c>
      <c r="C16" s="225"/>
      <c r="D16" s="326"/>
      <c r="E16" s="510" t="s">
        <v>25</v>
      </c>
      <c r="F16" s="251"/>
      <c r="G16" s="517"/>
      <c r="H16" s="523"/>
      <c r="I16" s="85"/>
      <c r="J16" s="502"/>
      <c r="K16" s="588">
        <f>K14/23.5</f>
        <v>24.708936170212766</v>
      </c>
      <c r="L16" s="523"/>
      <c r="M16" s="85"/>
      <c r="N16" s="85"/>
      <c r="O16" s="502"/>
      <c r="P16" s="527"/>
      <c r="Q16" s="85"/>
      <c r="R16" s="85"/>
      <c r="S16" s="502"/>
    </row>
    <row r="17" spans="1:19" s="19" customFormat="1" ht="38.25" customHeight="1" thickBot="1" x14ac:dyDescent="0.35">
      <c r="A17" s="441"/>
      <c r="B17" s="168" t="s">
        <v>94</v>
      </c>
      <c r="C17" s="227"/>
      <c r="D17" s="445"/>
      <c r="E17" s="511" t="s">
        <v>25</v>
      </c>
      <c r="F17" s="255"/>
      <c r="G17" s="518"/>
      <c r="H17" s="524"/>
      <c r="I17" s="503"/>
      <c r="J17" s="504"/>
      <c r="K17" s="526">
        <f>K15/23.5</f>
        <v>27.274893617021277</v>
      </c>
      <c r="L17" s="524"/>
      <c r="M17" s="503"/>
      <c r="N17" s="503"/>
      <c r="O17" s="504"/>
      <c r="P17" s="528"/>
      <c r="Q17" s="503"/>
      <c r="R17" s="503"/>
      <c r="S17" s="504"/>
    </row>
    <row r="18" spans="1:19" s="19" customFormat="1" ht="38.25" customHeight="1" x14ac:dyDescent="0.3">
      <c r="A18" s="200" t="s">
        <v>7</v>
      </c>
      <c r="B18" s="162"/>
      <c r="C18" s="443">
        <v>13</v>
      </c>
      <c r="D18" s="385" t="s">
        <v>8</v>
      </c>
      <c r="E18" s="505" t="s">
        <v>71</v>
      </c>
      <c r="F18" s="515">
        <v>60</v>
      </c>
      <c r="G18" s="443"/>
      <c r="H18" s="525">
        <v>1.2</v>
      </c>
      <c r="I18" s="61">
        <v>4.26</v>
      </c>
      <c r="J18" s="62">
        <v>6.18</v>
      </c>
      <c r="K18" s="521">
        <v>67.92</v>
      </c>
      <c r="L18" s="525">
        <v>0.03</v>
      </c>
      <c r="M18" s="61">
        <v>7.44</v>
      </c>
      <c r="N18" s="61">
        <v>0</v>
      </c>
      <c r="O18" s="62">
        <v>2.23</v>
      </c>
      <c r="P18" s="529">
        <v>24.87</v>
      </c>
      <c r="Q18" s="61">
        <v>42.95</v>
      </c>
      <c r="R18" s="61">
        <v>26.03</v>
      </c>
      <c r="S18" s="62">
        <v>0.76</v>
      </c>
    </row>
    <row r="19" spans="1:19" s="19" customFormat="1" ht="38.25" customHeight="1" x14ac:dyDescent="0.3">
      <c r="A19" s="147"/>
      <c r="B19" s="669"/>
      <c r="C19" s="190">
        <v>32</v>
      </c>
      <c r="D19" s="366" t="s">
        <v>9</v>
      </c>
      <c r="E19" s="450" t="s">
        <v>61</v>
      </c>
      <c r="F19" s="399">
        <v>200</v>
      </c>
      <c r="G19" s="190"/>
      <c r="H19" s="111">
        <v>5.88</v>
      </c>
      <c r="I19" s="13">
        <v>8.82</v>
      </c>
      <c r="J19" s="26">
        <v>9.6</v>
      </c>
      <c r="K19" s="191">
        <v>142.19999999999999</v>
      </c>
      <c r="L19" s="332">
        <v>0.04</v>
      </c>
      <c r="M19" s="13">
        <v>2.2400000000000002</v>
      </c>
      <c r="N19" s="13">
        <v>1.48</v>
      </c>
      <c r="O19" s="56">
        <v>1.22</v>
      </c>
      <c r="P19" s="111">
        <v>32.880000000000003</v>
      </c>
      <c r="Q19" s="13">
        <v>83.64</v>
      </c>
      <c r="R19" s="39">
        <v>22.74</v>
      </c>
      <c r="S19" s="125">
        <v>1.44</v>
      </c>
    </row>
    <row r="20" spans="1:19" s="19" customFormat="1" ht="38.25" customHeight="1" x14ac:dyDescent="0.3">
      <c r="A20" s="149"/>
      <c r="B20" s="165"/>
      <c r="C20" s="179">
        <v>82</v>
      </c>
      <c r="D20" s="203" t="s">
        <v>10</v>
      </c>
      <c r="E20" s="337" t="s">
        <v>68</v>
      </c>
      <c r="F20" s="250">
        <v>95</v>
      </c>
      <c r="G20" s="179"/>
      <c r="H20" s="332">
        <v>23.46</v>
      </c>
      <c r="I20" s="13">
        <v>16.34</v>
      </c>
      <c r="J20" s="56">
        <v>0.56999999999999995</v>
      </c>
      <c r="K20" s="142">
        <v>243.58</v>
      </c>
      <c r="L20" s="332">
        <v>0.05</v>
      </c>
      <c r="M20" s="13">
        <v>0.96</v>
      </c>
      <c r="N20" s="13">
        <v>0.01</v>
      </c>
      <c r="O20" s="56">
        <v>1.02</v>
      </c>
      <c r="P20" s="111">
        <v>30.95</v>
      </c>
      <c r="Q20" s="13">
        <v>180.14</v>
      </c>
      <c r="R20" s="13">
        <v>23.62</v>
      </c>
      <c r="S20" s="56">
        <v>1.55</v>
      </c>
    </row>
    <row r="21" spans="1:19" s="19" customFormat="1" ht="38.25" customHeight="1" x14ac:dyDescent="0.3">
      <c r="A21" s="149"/>
      <c r="B21" s="165"/>
      <c r="C21" s="179">
        <v>54</v>
      </c>
      <c r="D21" s="203" t="s">
        <v>57</v>
      </c>
      <c r="E21" s="247" t="s">
        <v>50</v>
      </c>
      <c r="F21" s="188">
        <v>150</v>
      </c>
      <c r="G21" s="179"/>
      <c r="H21" s="388">
        <v>7.2</v>
      </c>
      <c r="I21" s="23">
        <v>5.0999999999999996</v>
      </c>
      <c r="J21" s="58">
        <v>33.9</v>
      </c>
      <c r="K21" s="387">
        <v>210.3</v>
      </c>
      <c r="L21" s="388">
        <v>0.21</v>
      </c>
      <c r="M21" s="23">
        <v>0</v>
      </c>
      <c r="N21" s="23">
        <v>0</v>
      </c>
      <c r="O21" s="58">
        <v>1.74</v>
      </c>
      <c r="P21" s="22">
        <v>14.55</v>
      </c>
      <c r="Q21" s="23">
        <v>208.87</v>
      </c>
      <c r="R21" s="23">
        <v>139.99</v>
      </c>
      <c r="S21" s="58">
        <v>4.68</v>
      </c>
    </row>
    <row r="22" spans="1:19" s="19" customFormat="1" ht="38.25" customHeight="1" x14ac:dyDescent="0.3">
      <c r="A22" s="149"/>
      <c r="B22" s="165"/>
      <c r="C22" s="179">
        <v>96</v>
      </c>
      <c r="D22" s="203" t="s">
        <v>20</v>
      </c>
      <c r="E22" s="337" t="s">
        <v>160</v>
      </c>
      <c r="F22" s="250">
        <v>200</v>
      </c>
      <c r="G22" s="179"/>
      <c r="H22" s="331">
        <v>0.5</v>
      </c>
      <c r="I22" s="17">
        <v>0</v>
      </c>
      <c r="J22" s="51">
        <v>15.84</v>
      </c>
      <c r="K22" s="353">
        <v>65.36</v>
      </c>
      <c r="L22" s="331">
        <v>0</v>
      </c>
      <c r="M22" s="17">
        <v>2.62</v>
      </c>
      <c r="N22" s="17">
        <v>0</v>
      </c>
      <c r="O22" s="51">
        <v>0.24</v>
      </c>
      <c r="P22" s="20">
        <v>13.34</v>
      </c>
      <c r="Q22" s="17">
        <v>2.74</v>
      </c>
      <c r="R22" s="17">
        <v>3.74</v>
      </c>
      <c r="S22" s="51">
        <v>0.22</v>
      </c>
    </row>
    <row r="23" spans="1:19" s="19" customFormat="1" ht="38.25" customHeight="1" x14ac:dyDescent="0.3">
      <c r="A23" s="149"/>
      <c r="B23" s="165"/>
      <c r="C23" s="142">
        <v>119</v>
      </c>
      <c r="D23" s="203" t="s">
        <v>15</v>
      </c>
      <c r="E23" s="247" t="s">
        <v>66</v>
      </c>
      <c r="F23" s="189">
        <v>30</v>
      </c>
      <c r="G23" s="189"/>
      <c r="H23" s="22">
        <v>2.13</v>
      </c>
      <c r="I23" s="23">
        <v>0.21</v>
      </c>
      <c r="J23" s="24">
        <v>13.26</v>
      </c>
      <c r="K23" s="386">
        <v>72</v>
      </c>
      <c r="L23" s="388">
        <v>0.03</v>
      </c>
      <c r="M23" s="23">
        <v>0</v>
      </c>
      <c r="N23" s="23">
        <v>0</v>
      </c>
      <c r="O23" s="58">
        <v>0.05</v>
      </c>
      <c r="P23" s="22">
        <v>11.1</v>
      </c>
      <c r="Q23" s="23">
        <v>65.400000000000006</v>
      </c>
      <c r="R23" s="23">
        <v>19.5</v>
      </c>
      <c r="S23" s="58">
        <v>0.84</v>
      </c>
    </row>
    <row r="24" spans="1:19" s="19" customFormat="1" ht="38.25" customHeight="1" x14ac:dyDescent="0.3">
      <c r="A24" s="149"/>
      <c r="B24" s="165"/>
      <c r="C24" s="179">
        <v>120</v>
      </c>
      <c r="D24" s="203" t="s">
        <v>16</v>
      </c>
      <c r="E24" s="247" t="s">
        <v>55</v>
      </c>
      <c r="F24" s="189">
        <v>20</v>
      </c>
      <c r="G24" s="189"/>
      <c r="H24" s="22">
        <v>1.1399999999999999</v>
      </c>
      <c r="I24" s="23">
        <v>0.22</v>
      </c>
      <c r="J24" s="24">
        <v>7.44</v>
      </c>
      <c r="K24" s="386">
        <v>36.26</v>
      </c>
      <c r="L24" s="388">
        <v>0.02</v>
      </c>
      <c r="M24" s="23">
        <v>0.08</v>
      </c>
      <c r="N24" s="23">
        <v>0</v>
      </c>
      <c r="O24" s="58">
        <v>0.06</v>
      </c>
      <c r="P24" s="22">
        <v>6.8</v>
      </c>
      <c r="Q24" s="23">
        <v>24</v>
      </c>
      <c r="R24" s="23">
        <v>8.1999999999999993</v>
      </c>
      <c r="S24" s="58">
        <v>0.46</v>
      </c>
    </row>
    <row r="25" spans="1:19" s="19" customFormat="1" ht="38.25" customHeight="1" x14ac:dyDescent="0.3">
      <c r="A25" s="149"/>
      <c r="B25" s="165"/>
      <c r="C25" s="372"/>
      <c r="D25" s="310"/>
      <c r="E25" s="434" t="s">
        <v>24</v>
      </c>
      <c r="F25" s="463">
        <f>SUM(F18:F24)</f>
        <v>755</v>
      </c>
      <c r="G25" s="179"/>
      <c r="H25" s="277">
        <f>SUM(H18:H24)</f>
        <v>41.510000000000005</v>
      </c>
      <c r="I25" s="15">
        <f t="shared" ref="I25:S25" si="2">SUM(I18:I24)</f>
        <v>34.950000000000003</v>
      </c>
      <c r="J25" s="57">
        <f t="shared" si="2"/>
        <v>86.79</v>
      </c>
      <c r="K25" s="468">
        <f>SUM(K18:K24)</f>
        <v>837.62</v>
      </c>
      <c r="L25" s="277">
        <f t="shared" si="2"/>
        <v>0.38</v>
      </c>
      <c r="M25" s="15">
        <f t="shared" si="2"/>
        <v>13.340000000000002</v>
      </c>
      <c r="N25" s="15">
        <f t="shared" si="2"/>
        <v>1.49</v>
      </c>
      <c r="O25" s="57">
        <f t="shared" si="2"/>
        <v>6.5600000000000005</v>
      </c>
      <c r="P25" s="28">
        <f t="shared" si="2"/>
        <v>134.49</v>
      </c>
      <c r="Q25" s="15">
        <f t="shared" si="2"/>
        <v>607.74</v>
      </c>
      <c r="R25" s="15">
        <f t="shared" si="2"/>
        <v>243.82</v>
      </c>
      <c r="S25" s="57">
        <f t="shared" si="2"/>
        <v>9.9500000000000011</v>
      </c>
    </row>
    <row r="26" spans="1:19" s="19" customFormat="1" ht="38.25" customHeight="1" thickBot="1" x14ac:dyDescent="0.35">
      <c r="A26" s="362"/>
      <c r="B26" s="442"/>
      <c r="C26" s="444"/>
      <c r="D26" s="426"/>
      <c r="E26" s="436" t="s">
        <v>25</v>
      </c>
      <c r="F26" s="426"/>
      <c r="G26" s="455"/>
      <c r="H26" s="430"/>
      <c r="I26" s="53"/>
      <c r="J26" s="54"/>
      <c r="K26" s="469">
        <f>K25/23.5</f>
        <v>35.643404255319147</v>
      </c>
      <c r="L26" s="430"/>
      <c r="M26" s="53"/>
      <c r="N26" s="53"/>
      <c r="O26" s="54"/>
      <c r="P26" s="424"/>
      <c r="Q26" s="53"/>
      <c r="R26" s="53"/>
      <c r="S26" s="54"/>
    </row>
    <row r="27" spans="1:19" x14ac:dyDescent="0.3">
      <c r="A27" s="9"/>
      <c r="C27" s="37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19" x14ac:dyDescent="0.3">
      <c r="A28" s="74" t="s">
        <v>92</v>
      </c>
      <c r="C28" s="75"/>
      <c r="D28" s="64"/>
      <c r="E28" s="31"/>
      <c r="F28" s="2"/>
      <c r="G28" s="9"/>
      <c r="H28" s="9"/>
      <c r="I28" s="9"/>
      <c r="J28" s="2"/>
      <c r="K28" s="2"/>
      <c r="L28" s="2"/>
      <c r="M28" s="2"/>
      <c r="N28" s="2"/>
    </row>
    <row r="29" spans="1:19" x14ac:dyDescent="0.3">
      <c r="A29" s="71" t="s">
        <v>80</v>
      </c>
      <c r="C29" s="72"/>
      <c r="D29" s="73"/>
      <c r="G29" s="11"/>
      <c r="H29" s="9"/>
      <c r="I29" s="11"/>
    </row>
    <row r="30" spans="1:19" ht="18" x14ac:dyDescent="0.3">
      <c r="D30" s="11"/>
      <c r="E30" s="29"/>
      <c r="F30" s="30"/>
      <c r="G30" s="11"/>
      <c r="H30" s="11"/>
      <c r="I30" s="11"/>
      <c r="J30" s="11"/>
    </row>
    <row r="31" spans="1:19" ht="18" x14ac:dyDescent="0.3">
      <c r="D31" s="11"/>
      <c r="E31" s="29"/>
      <c r="F31" s="30"/>
      <c r="G31" s="11"/>
      <c r="H31" s="11"/>
      <c r="I31" s="11"/>
      <c r="J31" s="11"/>
    </row>
    <row r="32" spans="1:19" ht="18" x14ac:dyDescent="0.3">
      <c r="D32" s="11"/>
      <c r="E32" s="29"/>
      <c r="F32" s="30"/>
      <c r="G32" s="11"/>
      <c r="H32" s="11"/>
      <c r="I32" s="11"/>
      <c r="J32" s="11"/>
    </row>
    <row r="33" spans="4:10" ht="18" x14ac:dyDescent="0.3">
      <c r="D33" s="11"/>
      <c r="E33" s="29"/>
      <c r="F33" s="30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  <row r="35" spans="4:10" x14ac:dyDescent="0.3">
      <c r="D35" s="11"/>
      <c r="E35" s="11"/>
      <c r="F35" s="11"/>
      <c r="G35" s="11"/>
      <c r="H35" s="11"/>
      <c r="I35" s="11"/>
      <c r="J35" s="11"/>
    </row>
    <row r="36" spans="4:10" x14ac:dyDescent="0.3">
      <c r="D36" s="11"/>
      <c r="E36" s="11"/>
      <c r="F36" s="11"/>
      <c r="G36" s="11"/>
      <c r="H36" s="11"/>
      <c r="I36" s="11"/>
      <c r="J36" s="11"/>
    </row>
    <row r="37" spans="4:10" x14ac:dyDescent="0.3">
      <c r="D37" s="11"/>
      <c r="E37" s="11"/>
      <c r="F37" s="11"/>
      <c r="G37" s="11"/>
      <c r="H37" s="11"/>
      <c r="I37" s="11"/>
      <c r="J37" s="11"/>
    </row>
    <row r="38" spans="4:10" x14ac:dyDescent="0.3">
      <c r="D38" s="11"/>
      <c r="E38" s="11"/>
      <c r="F38" s="11"/>
      <c r="G38" s="11"/>
      <c r="H38" s="11"/>
      <c r="I38" s="11"/>
      <c r="J38" s="11"/>
    </row>
    <row r="39" spans="4:10" x14ac:dyDescent="0.3">
      <c r="D39" s="11"/>
      <c r="E39" s="11"/>
      <c r="F39" s="11"/>
      <c r="G39" s="11"/>
      <c r="H39" s="11"/>
      <c r="I39" s="11"/>
      <c r="J39" s="11"/>
    </row>
    <row r="40" spans="4:10" x14ac:dyDescent="0.3">
      <c r="D40" s="11"/>
      <c r="E40" s="11"/>
      <c r="F40" s="11"/>
      <c r="G40" s="11"/>
      <c r="H40" s="11"/>
      <c r="I40" s="11"/>
      <c r="J40" s="11"/>
    </row>
  </sheetData>
  <mergeCells count="2">
    <mergeCell ref="L4:O4"/>
    <mergeCell ref="P4:S4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7"/>
  <sheetViews>
    <sheetView zoomScale="60" zoomScaleNormal="60" workbookViewId="0">
      <selection activeCell="B12" sqref="B12:R12"/>
    </sheetView>
  </sheetViews>
  <sheetFormatPr defaultRowHeight="14.4" x14ac:dyDescent="0.3"/>
  <cols>
    <col min="1" max="1" width="16.88671875" customWidth="1"/>
    <col min="2" max="2" width="15.6640625" style="5" customWidth="1"/>
    <col min="3" max="3" width="20.88671875" customWidth="1"/>
    <col min="4" max="4" width="54.33203125" customWidth="1"/>
    <col min="5" max="5" width="13.8867187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</cols>
  <sheetData>
    <row r="2" spans="1:18" ht="22.8" x14ac:dyDescent="0.4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18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8" s="19" customFormat="1" ht="21.75" customHeight="1" x14ac:dyDescent="0.3">
      <c r="A4" s="196"/>
      <c r="B4" s="145" t="s">
        <v>45</v>
      </c>
      <c r="C4" s="143"/>
      <c r="D4" s="215"/>
      <c r="E4" s="138"/>
      <c r="F4" s="145"/>
      <c r="G4" s="92" t="s">
        <v>26</v>
      </c>
      <c r="H4" s="92"/>
      <c r="I4" s="92"/>
      <c r="J4" s="261" t="s">
        <v>27</v>
      </c>
      <c r="K4" s="930" t="s">
        <v>28</v>
      </c>
      <c r="L4" s="928"/>
      <c r="M4" s="928"/>
      <c r="N4" s="928"/>
      <c r="O4" s="927" t="s">
        <v>29</v>
      </c>
      <c r="P4" s="930"/>
      <c r="Q4" s="930"/>
      <c r="R4" s="931"/>
    </row>
    <row r="5" spans="1:18" s="19" customFormat="1" ht="28.5" customHeight="1" thickBot="1" x14ac:dyDescent="0.35">
      <c r="A5" s="197" t="s">
        <v>0</v>
      </c>
      <c r="B5" s="146" t="s">
        <v>46</v>
      </c>
      <c r="C5" s="486" t="s">
        <v>47</v>
      </c>
      <c r="D5" s="146" t="s">
        <v>44</v>
      </c>
      <c r="E5" s="139" t="s">
        <v>30</v>
      </c>
      <c r="F5" s="146" t="s">
        <v>43</v>
      </c>
      <c r="G5" s="99" t="s">
        <v>31</v>
      </c>
      <c r="H5" s="100" t="s">
        <v>32</v>
      </c>
      <c r="I5" s="257" t="s">
        <v>33</v>
      </c>
      <c r="J5" s="262" t="s">
        <v>34</v>
      </c>
      <c r="K5" s="99" t="s">
        <v>35</v>
      </c>
      <c r="L5" s="100" t="s">
        <v>36</v>
      </c>
      <c r="M5" s="100" t="s">
        <v>37</v>
      </c>
      <c r="N5" s="257" t="s">
        <v>38</v>
      </c>
      <c r="O5" s="330" t="s">
        <v>39</v>
      </c>
      <c r="P5" s="100" t="s">
        <v>40</v>
      </c>
      <c r="Q5" s="100" t="s">
        <v>41</v>
      </c>
      <c r="R5" s="102" t="s">
        <v>42</v>
      </c>
    </row>
    <row r="6" spans="1:18" s="19" customFormat="1" ht="39" customHeight="1" x14ac:dyDescent="0.3">
      <c r="A6" s="200" t="s">
        <v>7</v>
      </c>
      <c r="B6" s="402">
        <v>9</v>
      </c>
      <c r="C6" s="473" t="s">
        <v>23</v>
      </c>
      <c r="D6" s="449" t="s">
        <v>118</v>
      </c>
      <c r="E6" s="454">
        <v>60</v>
      </c>
      <c r="F6" s="402"/>
      <c r="G6" s="47">
        <v>1.26</v>
      </c>
      <c r="H6" s="48">
        <v>4.26</v>
      </c>
      <c r="I6" s="55">
        <v>7.26</v>
      </c>
      <c r="J6" s="265">
        <v>72.48</v>
      </c>
      <c r="K6" s="47">
        <v>0.02</v>
      </c>
      <c r="L6" s="48">
        <v>9.8699999999999992</v>
      </c>
      <c r="M6" s="48">
        <v>0</v>
      </c>
      <c r="N6" s="55">
        <v>2.1</v>
      </c>
      <c r="O6" s="375">
        <v>30.16</v>
      </c>
      <c r="P6" s="48">
        <v>38.72</v>
      </c>
      <c r="Q6" s="48">
        <v>19.489999999999998</v>
      </c>
      <c r="R6" s="49">
        <v>1.1100000000000001</v>
      </c>
    </row>
    <row r="7" spans="1:18" s="19" customFormat="1" ht="39" customHeight="1" x14ac:dyDescent="0.3">
      <c r="A7" s="147"/>
      <c r="B7" s="188">
        <v>37</v>
      </c>
      <c r="C7" s="231" t="s">
        <v>9</v>
      </c>
      <c r="D7" s="337" t="s">
        <v>67</v>
      </c>
      <c r="E7" s="250">
        <v>200</v>
      </c>
      <c r="F7" s="179"/>
      <c r="G7" s="332">
        <v>6</v>
      </c>
      <c r="H7" s="13">
        <v>5.4</v>
      </c>
      <c r="I7" s="56">
        <v>10.8</v>
      </c>
      <c r="J7" s="142">
        <v>115.6</v>
      </c>
      <c r="K7" s="332">
        <v>0.1</v>
      </c>
      <c r="L7" s="13">
        <v>10.7</v>
      </c>
      <c r="M7" s="13">
        <v>0</v>
      </c>
      <c r="N7" s="56">
        <v>0.18</v>
      </c>
      <c r="O7" s="111">
        <v>33.14</v>
      </c>
      <c r="P7" s="13">
        <v>77.040000000000006</v>
      </c>
      <c r="Q7" s="13">
        <v>27.32</v>
      </c>
      <c r="R7" s="56">
        <v>1.02</v>
      </c>
    </row>
    <row r="8" spans="1:18" s="19" customFormat="1" ht="39" customHeight="1" x14ac:dyDescent="0.3">
      <c r="A8" s="149"/>
      <c r="B8" s="190">
        <v>75</v>
      </c>
      <c r="C8" s="366" t="s">
        <v>10</v>
      </c>
      <c r="D8" s="450" t="s">
        <v>78</v>
      </c>
      <c r="E8" s="399">
        <v>90</v>
      </c>
      <c r="F8" s="190"/>
      <c r="G8" s="493">
        <v>12.42</v>
      </c>
      <c r="H8" s="35">
        <v>2.88</v>
      </c>
      <c r="I8" s="36">
        <v>4.59</v>
      </c>
      <c r="J8" s="487">
        <v>93.51</v>
      </c>
      <c r="K8" s="493">
        <v>0.03</v>
      </c>
      <c r="L8" s="35">
        <v>2.4</v>
      </c>
      <c r="M8" s="35">
        <v>0</v>
      </c>
      <c r="N8" s="36">
        <v>2.9</v>
      </c>
      <c r="O8" s="501">
        <v>26.1</v>
      </c>
      <c r="P8" s="35">
        <v>104.5</v>
      </c>
      <c r="Q8" s="35">
        <v>16.899999999999999</v>
      </c>
      <c r="R8" s="126">
        <v>0.5</v>
      </c>
    </row>
    <row r="9" spans="1:18" s="19" customFormat="1" ht="39" customHeight="1" x14ac:dyDescent="0.3">
      <c r="A9" s="149"/>
      <c r="B9" s="190">
        <v>53</v>
      </c>
      <c r="C9" s="366" t="s">
        <v>77</v>
      </c>
      <c r="D9" s="475" t="s">
        <v>73</v>
      </c>
      <c r="E9" s="140">
        <v>150</v>
      </c>
      <c r="F9" s="190"/>
      <c r="G9" s="111">
        <v>3.3</v>
      </c>
      <c r="H9" s="13">
        <v>4.95</v>
      </c>
      <c r="I9" s="26">
        <v>32.25</v>
      </c>
      <c r="J9" s="191">
        <v>186.45</v>
      </c>
      <c r="K9" s="111">
        <v>0.03</v>
      </c>
      <c r="L9" s="13">
        <v>0</v>
      </c>
      <c r="M9" s="13">
        <v>0</v>
      </c>
      <c r="N9" s="26">
        <v>1.73</v>
      </c>
      <c r="O9" s="332">
        <v>4.95</v>
      </c>
      <c r="P9" s="13">
        <v>79.83</v>
      </c>
      <c r="Q9" s="39">
        <v>26.52</v>
      </c>
      <c r="R9" s="125">
        <v>0.53</v>
      </c>
    </row>
    <row r="10" spans="1:18" s="19" customFormat="1" ht="39" customHeight="1" x14ac:dyDescent="0.3">
      <c r="A10" s="149"/>
      <c r="B10" s="190">
        <v>103</v>
      </c>
      <c r="C10" s="366" t="s">
        <v>20</v>
      </c>
      <c r="D10" s="450" t="s">
        <v>74</v>
      </c>
      <c r="E10" s="399">
        <v>200</v>
      </c>
      <c r="F10" s="190"/>
      <c r="G10" s="20">
        <v>0.2</v>
      </c>
      <c r="H10" s="17">
        <v>0</v>
      </c>
      <c r="I10" s="21">
        <v>20.399999999999999</v>
      </c>
      <c r="J10" s="263">
        <v>82</v>
      </c>
      <c r="K10" s="20">
        <v>0</v>
      </c>
      <c r="L10" s="17">
        <v>9.24</v>
      </c>
      <c r="M10" s="17">
        <v>0</v>
      </c>
      <c r="N10" s="21">
        <v>0.04</v>
      </c>
      <c r="O10" s="331">
        <v>17.64</v>
      </c>
      <c r="P10" s="17">
        <v>5.0599999999999996</v>
      </c>
      <c r="Q10" s="38">
        <v>2.86</v>
      </c>
      <c r="R10" s="114">
        <v>0.12</v>
      </c>
    </row>
    <row r="11" spans="1:18" s="19" customFormat="1" ht="39" customHeight="1" x14ac:dyDescent="0.3">
      <c r="A11" s="149"/>
      <c r="B11" s="191">
        <v>119</v>
      </c>
      <c r="C11" s="239" t="s">
        <v>15</v>
      </c>
      <c r="D11" s="204" t="s">
        <v>66</v>
      </c>
      <c r="E11" s="179">
        <v>45</v>
      </c>
      <c r="F11" s="188"/>
      <c r="G11" s="20">
        <v>3.19</v>
      </c>
      <c r="H11" s="17">
        <v>0.31</v>
      </c>
      <c r="I11" s="21">
        <v>19.89</v>
      </c>
      <c r="J11" s="263">
        <v>108</v>
      </c>
      <c r="K11" s="20">
        <v>0.05</v>
      </c>
      <c r="L11" s="17">
        <v>0</v>
      </c>
      <c r="M11" s="17">
        <v>0</v>
      </c>
      <c r="N11" s="21">
        <v>0.08</v>
      </c>
      <c r="O11" s="331">
        <v>16.649999999999999</v>
      </c>
      <c r="P11" s="17">
        <v>98.1</v>
      </c>
      <c r="Q11" s="17">
        <v>29.25</v>
      </c>
      <c r="R11" s="51">
        <v>1.26</v>
      </c>
    </row>
    <row r="12" spans="1:18" s="19" customFormat="1" ht="39" customHeight="1" x14ac:dyDescent="0.3">
      <c r="A12" s="149"/>
      <c r="B12" s="308"/>
      <c r="C12" s="351"/>
      <c r="D12" s="451" t="s">
        <v>24</v>
      </c>
      <c r="E12" s="461">
        <f>SUM(E6:E11)</f>
        <v>745</v>
      </c>
      <c r="F12" s="188"/>
      <c r="G12" s="28">
        <f>SUM(G6:G11)</f>
        <v>26.37</v>
      </c>
      <c r="H12" s="15">
        <f>SUM(H6:H11)</f>
        <v>17.799999999999997</v>
      </c>
      <c r="I12" s="173">
        <f>SUM(I6:I11)</f>
        <v>95.190000000000012</v>
      </c>
      <c r="J12" s="459">
        <f>SUM(J6:J11)</f>
        <v>658.04</v>
      </c>
      <c r="K12" s="28">
        <f>SUM(K6:K11)</f>
        <v>0.23000000000000004</v>
      </c>
      <c r="L12" s="15">
        <f>SUM(L6:L11)</f>
        <v>32.21</v>
      </c>
      <c r="M12" s="15">
        <f>SUM(M6:M11)</f>
        <v>0</v>
      </c>
      <c r="N12" s="173">
        <f>SUM(N6:N11)</f>
        <v>7.03</v>
      </c>
      <c r="O12" s="277">
        <f>SUM(O6:O11)</f>
        <v>128.64000000000001</v>
      </c>
      <c r="P12" s="15">
        <f>SUM(P6:P11)</f>
        <v>403.25</v>
      </c>
      <c r="Q12" s="15">
        <f>SUM(Q6:Q11)</f>
        <v>122.34</v>
      </c>
      <c r="R12" s="57">
        <f>SUM(R6:R11)</f>
        <v>4.54</v>
      </c>
    </row>
    <row r="13" spans="1:18" s="19" customFormat="1" ht="39" customHeight="1" thickBot="1" x14ac:dyDescent="0.35">
      <c r="A13" s="362"/>
      <c r="B13" s="474"/>
      <c r="C13" s="455"/>
      <c r="D13" s="452" t="s">
        <v>25</v>
      </c>
      <c r="E13" s="455"/>
      <c r="F13" s="426"/>
      <c r="G13" s="424"/>
      <c r="H13" s="53"/>
      <c r="I13" s="429"/>
      <c r="J13" s="460">
        <f>J12/23.5</f>
        <v>28.001702127659573</v>
      </c>
      <c r="K13" s="424"/>
      <c r="L13" s="53"/>
      <c r="M13" s="53"/>
      <c r="N13" s="429"/>
      <c r="O13" s="430"/>
      <c r="P13" s="53"/>
      <c r="Q13" s="53"/>
      <c r="R13" s="54"/>
    </row>
    <row r="14" spans="1:18" x14ac:dyDescent="0.3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18" ht="18" x14ac:dyDescent="0.3">
      <c r="C15" s="11"/>
      <c r="D15" s="29"/>
      <c r="E15" s="30"/>
      <c r="F15" s="11"/>
      <c r="G15" s="9"/>
      <c r="H15" s="11"/>
      <c r="I15" s="11"/>
    </row>
    <row r="16" spans="1:18" ht="18" x14ac:dyDescent="0.3">
      <c r="C16" s="11"/>
      <c r="D16" s="29"/>
      <c r="E16" s="30"/>
      <c r="F16" s="11"/>
      <c r="G16" s="11"/>
      <c r="H16" s="11"/>
      <c r="I16" s="11"/>
    </row>
    <row r="17" spans="3:9" ht="18" x14ac:dyDescent="0.3">
      <c r="C17" s="11"/>
      <c r="D17" s="29"/>
      <c r="E17" s="30"/>
      <c r="F17" s="11"/>
      <c r="G17" s="11"/>
      <c r="H17" s="11"/>
      <c r="I17" s="11"/>
    </row>
    <row r="18" spans="3:9" ht="18" x14ac:dyDescent="0.3">
      <c r="C18" s="11"/>
      <c r="D18" s="29"/>
      <c r="E18" s="30"/>
      <c r="F18" s="11"/>
      <c r="G18" s="11"/>
      <c r="H18" s="11"/>
      <c r="I18" s="11"/>
    </row>
    <row r="19" spans="3:9" ht="18.75" x14ac:dyDescent="0.25">
      <c r="C19" s="11"/>
      <c r="D19" s="29"/>
      <c r="E19" s="30"/>
      <c r="F19" s="11"/>
      <c r="G19" s="11"/>
      <c r="H19" s="11"/>
      <c r="I19" s="11"/>
    </row>
    <row r="20" spans="3:9" ht="18" x14ac:dyDescent="0.3">
      <c r="C20" s="11"/>
      <c r="D20" s="29"/>
      <c r="E20" s="30"/>
      <c r="F20" s="11"/>
      <c r="G20" s="11"/>
      <c r="H20" s="11"/>
      <c r="I20" s="11"/>
    </row>
    <row r="21" spans="3:9" x14ac:dyDescent="0.3">
      <c r="C21" s="11"/>
      <c r="D21" s="11"/>
      <c r="E21" s="11"/>
      <c r="F21" s="11"/>
      <c r="G21" s="11"/>
      <c r="H21" s="11"/>
      <c r="I21" s="11"/>
    </row>
    <row r="22" spans="3:9" x14ac:dyDescent="0.3">
      <c r="C22" s="11"/>
      <c r="D22" s="11"/>
      <c r="E22" s="11"/>
      <c r="F22" s="11"/>
      <c r="G22" s="11"/>
      <c r="H22" s="11"/>
      <c r="I22" s="11"/>
    </row>
    <row r="23" spans="3:9" x14ac:dyDescent="0.3">
      <c r="C23" s="11"/>
      <c r="D23" s="11"/>
      <c r="E23" s="11"/>
      <c r="F23" s="11"/>
      <c r="G23" s="11"/>
      <c r="H23" s="11"/>
      <c r="I23" s="11"/>
    </row>
    <row r="24" spans="3:9" x14ac:dyDescent="0.3">
      <c r="C24" s="11"/>
      <c r="D24" s="11"/>
      <c r="E24" s="11"/>
      <c r="F24" s="11"/>
      <c r="G24" s="11"/>
      <c r="H24" s="11"/>
      <c r="I24" s="11"/>
    </row>
    <row r="25" spans="3:9" x14ac:dyDescent="0.3">
      <c r="C25" s="11"/>
      <c r="D25" s="11"/>
      <c r="E25" s="11"/>
      <c r="F25" s="11"/>
      <c r="G25" s="11"/>
      <c r="H25" s="11"/>
      <c r="I25" s="11"/>
    </row>
    <row r="26" spans="3:9" x14ac:dyDescent="0.3">
      <c r="C26" s="11"/>
      <c r="D26" s="11"/>
      <c r="E26" s="11"/>
      <c r="F26" s="11"/>
      <c r="G26" s="11"/>
      <c r="H26" s="11"/>
      <c r="I26" s="11"/>
    </row>
    <row r="27" spans="3:9" x14ac:dyDescent="0.3">
      <c r="C27" s="11"/>
      <c r="D27" s="11"/>
      <c r="E27" s="11"/>
      <c r="F27" s="11"/>
      <c r="G27" s="11"/>
      <c r="H27" s="11"/>
      <c r="I27" s="11"/>
    </row>
  </sheetData>
  <mergeCells count="2">
    <mergeCell ref="K4:N4"/>
    <mergeCell ref="O4:R4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5"/>
  <sheetViews>
    <sheetView topLeftCell="B4" zoomScale="70" zoomScaleNormal="70" workbookViewId="0">
      <selection activeCell="C12" sqref="C12:K12"/>
    </sheetView>
  </sheetViews>
  <sheetFormatPr defaultRowHeight="14.4" x14ac:dyDescent="0.3"/>
  <cols>
    <col min="1" max="1" width="16.88671875" customWidth="1"/>
    <col min="2" max="2" width="14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47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9" customFormat="1" ht="21.75" customHeight="1" x14ac:dyDescent="0.3">
      <c r="A4" s="104"/>
      <c r="B4" s="479"/>
      <c r="C4" s="145" t="s">
        <v>45</v>
      </c>
      <c r="D4" s="119"/>
      <c r="E4" s="215"/>
      <c r="F4" s="145"/>
      <c r="G4" s="138"/>
      <c r="H4" s="355" t="s">
        <v>26</v>
      </c>
      <c r="I4" s="92"/>
      <c r="J4" s="356"/>
      <c r="K4" s="464" t="s">
        <v>27</v>
      </c>
      <c r="L4" s="927" t="s">
        <v>28</v>
      </c>
      <c r="M4" s="928"/>
      <c r="N4" s="928"/>
      <c r="O4" s="929"/>
      <c r="P4" s="930" t="s">
        <v>29</v>
      </c>
      <c r="Q4" s="930"/>
      <c r="R4" s="930"/>
      <c r="S4" s="931"/>
    </row>
    <row r="5" spans="1:47" s="19" customFormat="1" ht="28.5" customHeight="1" thickBot="1" x14ac:dyDescent="0.35">
      <c r="A5" s="438" t="s">
        <v>0</v>
      </c>
      <c r="B5" s="480"/>
      <c r="C5" s="146" t="s">
        <v>46</v>
      </c>
      <c r="D5" s="120" t="s">
        <v>47</v>
      </c>
      <c r="E5" s="146" t="s">
        <v>44</v>
      </c>
      <c r="F5" s="146" t="s">
        <v>30</v>
      </c>
      <c r="G5" s="139" t="s">
        <v>43</v>
      </c>
      <c r="H5" s="330" t="s">
        <v>31</v>
      </c>
      <c r="I5" s="100" t="s">
        <v>32</v>
      </c>
      <c r="J5" s="102" t="s">
        <v>33</v>
      </c>
      <c r="K5" s="465" t="s">
        <v>34</v>
      </c>
      <c r="L5" s="330" t="s">
        <v>35</v>
      </c>
      <c r="M5" s="100" t="s">
        <v>36</v>
      </c>
      <c r="N5" s="100" t="s">
        <v>37</v>
      </c>
      <c r="O5" s="102" t="s">
        <v>38</v>
      </c>
      <c r="P5" s="99" t="s">
        <v>39</v>
      </c>
      <c r="Q5" s="100" t="s">
        <v>40</v>
      </c>
      <c r="R5" s="100" t="s">
        <v>41</v>
      </c>
      <c r="S5" s="102" t="s">
        <v>42</v>
      </c>
    </row>
    <row r="6" spans="1:47" s="19" customFormat="1" ht="26.4" customHeight="1" x14ac:dyDescent="0.3">
      <c r="A6" s="200" t="s">
        <v>7</v>
      </c>
      <c r="B6" s="470"/>
      <c r="C6" s="402">
        <v>173</v>
      </c>
      <c r="D6" s="744" t="s">
        <v>23</v>
      </c>
      <c r="E6" s="804" t="s">
        <v>83</v>
      </c>
      <c r="F6" s="425">
        <v>60</v>
      </c>
      <c r="G6" s="405"/>
      <c r="H6" s="375">
        <v>1.1399999999999999</v>
      </c>
      <c r="I6" s="48">
        <v>4.4400000000000004</v>
      </c>
      <c r="J6" s="49">
        <v>3.78</v>
      </c>
      <c r="K6" s="467">
        <v>59.58</v>
      </c>
      <c r="L6" s="375">
        <v>0.03</v>
      </c>
      <c r="M6" s="48">
        <v>2.14</v>
      </c>
      <c r="N6" s="48">
        <v>0</v>
      </c>
      <c r="O6" s="49">
        <v>0.91</v>
      </c>
      <c r="P6" s="47">
        <v>22.75</v>
      </c>
      <c r="Q6" s="48">
        <v>34.14</v>
      </c>
      <c r="R6" s="48">
        <v>23.45</v>
      </c>
      <c r="S6" s="49">
        <v>0.63</v>
      </c>
      <c r="T6" s="361"/>
      <c r="U6" s="361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</row>
    <row r="7" spans="1:47" s="19" customFormat="1" ht="26.4" customHeight="1" x14ac:dyDescent="0.3">
      <c r="A7" s="147"/>
      <c r="B7" s="471"/>
      <c r="C7" s="190">
        <v>138</v>
      </c>
      <c r="D7" s="346" t="s">
        <v>9</v>
      </c>
      <c r="E7" s="450" t="s">
        <v>81</v>
      </c>
      <c r="F7" s="253">
        <v>200</v>
      </c>
      <c r="G7" s="140"/>
      <c r="H7" s="332">
        <v>6.2</v>
      </c>
      <c r="I7" s="13">
        <v>6.2</v>
      </c>
      <c r="J7" s="56">
        <v>11</v>
      </c>
      <c r="K7" s="142">
        <v>125.8</v>
      </c>
      <c r="L7" s="332">
        <v>0.08</v>
      </c>
      <c r="M7" s="13">
        <v>10.7</v>
      </c>
      <c r="N7" s="13">
        <v>0</v>
      </c>
      <c r="O7" s="56">
        <v>0.16</v>
      </c>
      <c r="P7" s="111">
        <v>32.44</v>
      </c>
      <c r="Q7" s="13">
        <v>77.28</v>
      </c>
      <c r="R7" s="13">
        <v>51.28</v>
      </c>
      <c r="S7" s="56">
        <v>3.77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</row>
    <row r="8" spans="1:47" s="19" customFormat="1" ht="26.4" customHeight="1" x14ac:dyDescent="0.3">
      <c r="A8" s="149"/>
      <c r="B8" s="471"/>
      <c r="C8" s="190">
        <v>126</v>
      </c>
      <c r="D8" s="346" t="s">
        <v>10</v>
      </c>
      <c r="E8" s="450" t="s">
        <v>185</v>
      </c>
      <c r="F8" s="253">
        <v>90</v>
      </c>
      <c r="G8" s="140"/>
      <c r="H8" s="332">
        <v>16.649999999999999</v>
      </c>
      <c r="I8" s="13">
        <v>8.01</v>
      </c>
      <c r="J8" s="56">
        <v>4.8600000000000003</v>
      </c>
      <c r="K8" s="142">
        <v>158.22</v>
      </c>
      <c r="L8" s="332">
        <v>0.15</v>
      </c>
      <c r="M8" s="13">
        <v>2.0099999999999998</v>
      </c>
      <c r="N8" s="13">
        <v>1.89</v>
      </c>
      <c r="O8" s="56">
        <v>1.1100000000000001</v>
      </c>
      <c r="P8" s="111">
        <v>41.45</v>
      </c>
      <c r="Q8" s="13">
        <v>314</v>
      </c>
      <c r="R8" s="13">
        <v>66.489999999999995</v>
      </c>
      <c r="S8" s="56">
        <v>5.3</v>
      </c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</row>
    <row r="9" spans="1:47" s="19" customFormat="1" ht="26.4" customHeight="1" x14ac:dyDescent="0.3">
      <c r="A9" s="149"/>
      <c r="B9" s="471"/>
      <c r="C9" s="190">
        <v>210</v>
      </c>
      <c r="D9" s="346" t="s">
        <v>77</v>
      </c>
      <c r="E9" s="475" t="s">
        <v>84</v>
      </c>
      <c r="F9" s="190">
        <v>150</v>
      </c>
      <c r="G9" s="140"/>
      <c r="H9" s="332">
        <v>13.95</v>
      </c>
      <c r="I9" s="13">
        <v>4.6500000000000004</v>
      </c>
      <c r="J9" s="56">
        <v>31.95</v>
      </c>
      <c r="K9" s="142">
        <v>224.85</v>
      </c>
      <c r="L9" s="332">
        <v>0.56999999999999995</v>
      </c>
      <c r="M9" s="13">
        <v>0</v>
      </c>
      <c r="N9" s="13">
        <v>0</v>
      </c>
      <c r="O9" s="56">
        <v>0.4</v>
      </c>
      <c r="P9" s="111">
        <v>75.03</v>
      </c>
      <c r="Q9" s="13">
        <v>171.19</v>
      </c>
      <c r="R9" s="17">
        <v>3.4</v>
      </c>
      <c r="S9" s="51">
        <v>0.66</v>
      </c>
    </row>
    <row r="10" spans="1:47" s="19" customFormat="1" ht="26.4" customHeight="1" x14ac:dyDescent="0.3">
      <c r="A10" s="149"/>
      <c r="B10" s="471"/>
      <c r="C10" s="190">
        <v>101</v>
      </c>
      <c r="D10" s="346" t="s">
        <v>20</v>
      </c>
      <c r="E10" s="450" t="s">
        <v>82</v>
      </c>
      <c r="F10" s="253">
        <v>200</v>
      </c>
      <c r="G10" s="140"/>
      <c r="H10" s="331">
        <v>0.8</v>
      </c>
      <c r="I10" s="17">
        <v>0</v>
      </c>
      <c r="J10" s="51">
        <v>24.6</v>
      </c>
      <c r="K10" s="353">
        <v>101.2</v>
      </c>
      <c r="L10" s="331">
        <v>0</v>
      </c>
      <c r="M10" s="17">
        <v>140</v>
      </c>
      <c r="N10" s="17">
        <v>0</v>
      </c>
      <c r="O10" s="51">
        <v>0.76</v>
      </c>
      <c r="P10" s="20">
        <v>21.6</v>
      </c>
      <c r="Q10" s="17">
        <v>3.4</v>
      </c>
      <c r="R10" s="17">
        <v>29.25</v>
      </c>
      <c r="S10" s="51">
        <v>1.26</v>
      </c>
    </row>
    <row r="11" spans="1:47" s="19" customFormat="1" ht="26.4" customHeight="1" x14ac:dyDescent="0.3">
      <c r="A11" s="149"/>
      <c r="B11" s="471"/>
      <c r="C11" s="191">
        <v>119</v>
      </c>
      <c r="D11" s="203" t="s">
        <v>15</v>
      </c>
      <c r="E11" s="204" t="s">
        <v>66</v>
      </c>
      <c r="F11" s="188">
        <v>45</v>
      </c>
      <c r="G11" s="179"/>
      <c r="H11" s="331">
        <v>3.19</v>
      </c>
      <c r="I11" s="17">
        <v>0.31</v>
      </c>
      <c r="J11" s="51">
        <v>19.89</v>
      </c>
      <c r="K11" s="353">
        <v>108</v>
      </c>
      <c r="L11" s="331">
        <v>0.05</v>
      </c>
      <c r="M11" s="17">
        <v>0</v>
      </c>
      <c r="N11" s="17">
        <v>0</v>
      </c>
      <c r="O11" s="51">
        <v>0.08</v>
      </c>
      <c r="P11" s="20">
        <v>16.649999999999999</v>
      </c>
      <c r="Q11" s="17">
        <v>98.1</v>
      </c>
      <c r="R11" s="17">
        <v>10.25</v>
      </c>
      <c r="S11" s="51">
        <v>0.56999999999999995</v>
      </c>
    </row>
    <row r="12" spans="1:47" s="19" customFormat="1" ht="26.4" customHeight="1" x14ac:dyDescent="0.3">
      <c r="A12" s="149"/>
      <c r="B12" s="471"/>
      <c r="C12" s="308"/>
      <c r="D12" s="203"/>
      <c r="E12" s="451" t="s">
        <v>24</v>
      </c>
      <c r="F12" s="463">
        <f>SUM(F6:F11)</f>
        <v>745</v>
      </c>
      <c r="G12" s="179"/>
      <c r="H12" s="277">
        <f>SUM(H6:H11)</f>
        <v>41.929999999999993</v>
      </c>
      <c r="I12" s="15">
        <f>SUM(I6:I11)</f>
        <v>23.609999999999996</v>
      </c>
      <c r="J12" s="57">
        <f>SUM(J6:J11)</f>
        <v>96.08</v>
      </c>
      <c r="K12" s="468">
        <f>SUM(K6:K11)</f>
        <v>777.65000000000009</v>
      </c>
      <c r="L12" s="277">
        <f>SUM(L6:L11)</f>
        <v>0.88</v>
      </c>
      <c r="M12" s="15">
        <f>SUM(M6:M11)</f>
        <v>154.85</v>
      </c>
      <c r="N12" s="15">
        <f>SUM(N6:N11)</f>
        <v>1.89</v>
      </c>
      <c r="O12" s="57">
        <f>SUM(O6:O11)</f>
        <v>3.42</v>
      </c>
      <c r="P12" s="28">
        <f>SUM(P6:P11)</f>
        <v>209.92000000000002</v>
      </c>
      <c r="Q12" s="15">
        <f>SUM(Q6:Q11)</f>
        <v>698.11</v>
      </c>
      <c r="R12" s="16" t="e">
        <f>SUM(#REF!)</f>
        <v>#REF!</v>
      </c>
      <c r="S12" s="103" t="e">
        <f>SUM(#REF!)</f>
        <v>#REF!</v>
      </c>
    </row>
    <row r="13" spans="1:47" ht="30" customHeight="1" thickBot="1" x14ac:dyDescent="0.35">
      <c r="A13" s="362"/>
      <c r="B13" s="472"/>
      <c r="C13" s="474"/>
      <c r="D13" s="477"/>
      <c r="E13" s="452" t="s">
        <v>25</v>
      </c>
      <c r="F13" s="426"/>
      <c r="G13" s="455"/>
      <c r="H13" s="430"/>
      <c r="I13" s="53"/>
      <c r="J13" s="54"/>
      <c r="K13" s="469">
        <f>K12/23.5</f>
        <v>33.091489361702131</v>
      </c>
      <c r="L13" s="430"/>
      <c r="M13" s="53"/>
      <c r="N13" s="53"/>
      <c r="O13" s="54"/>
      <c r="P13" s="424"/>
      <c r="Q13" s="53"/>
      <c r="R13" s="363"/>
      <c r="S13" s="364"/>
    </row>
    <row r="14" spans="1:47" x14ac:dyDescent="0.3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47" ht="18" x14ac:dyDescent="0.3">
      <c r="D15" s="11"/>
      <c r="E15" s="29"/>
      <c r="F15" s="30"/>
      <c r="G15" s="11"/>
      <c r="H15" s="11"/>
      <c r="I15" s="11"/>
      <c r="J15" s="11"/>
    </row>
    <row r="16" spans="1:47" ht="18" x14ac:dyDescent="0.3">
      <c r="D16" s="11"/>
      <c r="E16" s="29"/>
      <c r="F16" s="30"/>
      <c r="G16" s="11"/>
      <c r="H16" s="11"/>
      <c r="I16" s="11"/>
      <c r="J16" s="11"/>
    </row>
    <row r="17" spans="4:10" ht="18" x14ac:dyDescent="0.3">
      <c r="D17" s="11"/>
      <c r="E17" s="29"/>
      <c r="F17" s="30"/>
      <c r="G17" s="11"/>
      <c r="H17" s="11"/>
      <c r="I17" s="11"/>
      <c r="J17" s="11"/>
    </row>
    <row r="18" spans="4:10" ht="18" x14ac:dyDescent="0.3">
      <c r="D18" s="11"/>
      <c r="E18" s="29"/>
      <c r="F18" s="30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  <row r="22" spans="4:10" x14ac:dyDescent="0.3">
      <c r="D22" s="11"/>
      <c r="E22" s="11"/>
      <c r="F22" s="11"/>
      <c r="G22" s="11"/>
      <c r="H22" s="11"/>
      <c r="I22" s="11"/>
      <c r="J22" s="11"/>
    </row>
    <row r="23" spans="4:10" x14ac:dyDescent="0.3">
      <c r="D23" s="11"/>
      <c r="E23" s="11"/>
      <c r="F23" s="11"/>
      <c r="G23" s="11"/>
      <c r="H23" s="11"/>
      <c r="I23" s="11"/>
      <c r="J23" s="11"/>
    </row>
    <row r="24" spans="4:10" x14ac:dyDescent="0.3">
      <c r="D24" s="11"/>
      <c r="E24" s="11"/>
      <c r="F24" s="11"/>
      <c r="G24" s="11"/>
      <c r="H24" s="11"/>
      <c r="I24" s="11"/>
      <c r="J24" s="11"/>
    </row>
    <row r="25" spans="4:10" x14ac:dyDescent="0.3">
      <c r="D25" s="11"/>
      <c r="E25" s="11"/>
      <c r="F25" s="11"/>
      <c r="G25" s="11"/>
      <c r="H25" s="11"/>
      <c r="I25" s="11"/>
      <c r="J25" s="11"/>
    </row>
  </sheetData>
  <mergeCells count="2">
    <mergeCell ref="L4:O4"/>
    <mergeCell ref="P4:S4"/>
  </mergeCells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1"/>
  <sheetViews>
    <sheetView topLeftCell="A4" zoomScale="70" zoomScaleNormal="70" workbookViewId="0">
      <selection activeCell="B12" sqref="B12:E16"/>
    </sheetView>
  </sheetViews>
  <sheetFormatPr defaultRowHeight="14.4" x14ac:dyDescent="0.3"/>
  <cols>
    <col min="1" max="1" width="16.88671875" customWidth="1"/>
    <col min="2" max="2" width="11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19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19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9" s="19" customFormat="1" ht="21.75" customHeight="1" x14ac:dyDescent="0.3">
      <c r="A4" s="196"/>
      <c r="B4" s="617"/>
      <c r="C4" s="596" t="s">
        <v>45</v>
      </c>
      <c r="D4" s="143"/>
      <c r="E4" s="215"/>
      <c r="F4" s="138"/>
      <c r="G4" s="145"/>
      <c r="H4" s="92" t="s">
        <v>26</v>
      </c>
      <c r="I4" s="92"/>
      <c r="J4" s="92"/>
      <c r="K4" s="261" t="s">
        <v>27</v>
      </c>
      <c r="L4" s="930" t="s">
        <v>28</v>
      </c>
      <c r="M4" s="928"/>
      <c r="N4" s="928"/>
      <c r="O4" s="928"/>
      <c r="P4" s="927" t="s">
        <v>29</v>
      </c>
      <c r="Q4" s="930"/>
      <c r="R4" s="930"/>
      <c r="S4" s="931"/>
    </row>
    <row r="5" spans="1:19" s="19" customFormat="1" ht="28.5" customHeight="1" thickBot="1" x14ac:dyDescent="0.35">
      <c r="A5" s="197" t="s">
        <v>0</v>
      </c>
      <c r="B5" s="618"/>
      <c r="C5" s="146" t="s">
        <v>46</v>
      </c>
      <c r="D5" s="619" t="s">
        <v>47</v>
      </c>
      <c r="E5" s="146" t="s">
        <v>44</v>
      </c>
      <c r="F5" s="139" t="s">
        <v>30</v>
      </c>
      <c r="G5" s="146" t="s">
        <v>43</v>
      </c>
      <c r="H5" s="99" t="s">
        <v>31</v>
      </c>
      <c r="I5" s="100" t="s">
        <v>32</v>
      </c>
      <c r="J5" s="257" t="s">
        <v>33</v>
      </c>
      <c r="K5" s="262" t="s">
        <v>34</v>
      </c>
      <c r="L5" s="99" t="s">
        <v>35</v>
      </c>
      <c r="M5" s="100" t="s">
        <v>36</v>
      </c>
      <c r="N5" s="100" t="s">
        <v>37</v>
      </c>
      <c r="O5" s="257" t="s">
        <v>38</v>
      </c>
      <c r="P5" s="330" t="s">
        <v>39</v>
      </c>
      <c r="Q5" s="100" t="s">
        <v>40</v>
      </c>
      <c r="R5" s="100" t="s">
        <v>41</v>
      </c>
      <c r="S5" s="102" t="s">
        <v>42</v>
      </c>
    </row>
    <row r="6" spans="1:19" s="19" customFormat="1" ht="33.75" customHeight="1" x14ac:dyDescent="0.3">
      <c r="A6" s="200" t="s">
        <v>7</v>
      </c>
      <c r="B6" s="162"/>
      <c r="C6" s="402">
        <v>172</v>
      </c>
      <c r="D6" s="473" t="s">
        <v>23</v>
      </c>
      <c r="E6" s="449" t="s">
        <v>172</v>
      </c>
      <c r="F6" s="815">
        <v>60</v>
      </c>
      <c r="G6" s="405"/>
      <c r="H6" s="408">
        <v>1.86</v>
      </c>
      <c r="I6" s="127">
        <v>0.12</v>
      </c>
      <c r="J6" s="128">
        <v>4.26</v>
      </c>
      <c r="K6" s="623">
        <v>24.6</v>
      </c>
      <c r="L6" s="408">
        <v>0.06</v>
      </c>
      <c r="M6" s="127">
        <v>6</v>
      </c>
      <c r="N6" s="127">
        <v>0.18</v>
      </c>
      <c r="O6" s="819">
        <v>0</v>
      </c>
      <c r="P6" s="408">
        <v>9.6</v>
      </c>
      <c r="Q6" s="127">
        <v>31.8</v>
      </c>
      <c r="R6" s="127">
        <v>12.6</v>
      </c>
      <c r="S6" s="128">
        <v>0.42</v>
      </c>
    </row>
    <row r="7" spans="1:19" s="19" customFormat="1" ht="33.75" customHeight="1" x14ac:dyDescent="0.3">
      <c r="A7" s="147"/>
      <c r="B7" s="814" t="s">
        <v>95</v>
      </c>
      <c r="C7" s="806">
        <v>37</v>
      </c>
      <c r="D7" s="807" t="s">
        <v>9</v>
      </c>
      <c r="E7" s="808" t="s">
        <v>67</v>
      </c>
      <c r="F7" s="816">
        <v>200</v>
      </c>
      <c r="G7" s="809"/>
      <c r="H7" s="810">
        <v>6</v>
      </c>
      <c r="I7" s="811">
        <v>5.4</v>
      </c>
      <c r="J7" s="812">
        <v>10.8</v>
      </c>
      <c r="K7" s="813">
        <v>115.6</v>
      </c>
      <c r="L7" s="810">
        <v>0.1</v>
      </c>
      <c r="M7" s="811">
        <v>10.7</v>
      </c>
      <c r="N7" s="811">
        <v>0</v>
      </c>
      <c r="O7" s="820">
        <v>0.18</v>
      </c>
      <c r="P7" s="810">
        <v>33.14</v>
      </c>
      <c r="Q7" s="811">
        <v>77.040000000000006</v>
      </c>
      <c r="R7" s="811">
        <v>27.32</v>
      </c>
      <c r="S7" s="812">
        <v>1.02</v>
      </c>
    </row>
    <row r="8" spans="1:19" s="19" customFormat="1" ht="33.75" customHeight="1" x14ac:dyDescent="0.3">
      <c r="A8" s="706"/>
      <c r="B8" s="167" t="s">
        <v>95</v>
      </c>
      <c r="C8" s="252">
        <v>85</v>
      </c>
      <c r="D8" s="516" t="s">
        <v>10</v>
      </c>
      <c r="E8" s="686" t="s">
        <v>173</v>
      </c>
      <c r="F8" s="817">
        <v>90</v>
      </c>
      <c r="G8" s="226"/>
      <c r="H8" s="522">
        <v>13.77</v>
      </c>
      <c r="I8" s="69">
        <v>7.74</v>
      </c>
      <c r="J8" s="109">
        <v>3.33</v>
      </c>
      <c r="K8" s="520">
        <v>138.15</v>
      </c>
      <c r="L8" s="522">
        <v>0.16</v>
      </c>
      <c r="M8" s="69">
        <v>6.79</v>
      </c>
      <c r="N8" s="69">
        <v>4.8</v>
      </c>
      <c r="O8" s="70">
        <v>1.03</v>
      </c>
      <c r="P8" s="522">
        <v>28.8</v>
      </c>
      <c r="Q8" s="69">
        <v>204.4</v>
      </c>
      <c r="R8" s="69">
        <v>17.18</v>
      </c>
      <c r="S8" s="109">
        <v>4.4000000000000004</v>
      </c>
    </row>
    <row r="9" spans="1:19" s="19" customFormat="1" ht="33.75" customHeight="1" x14ac:dyDescent="0.3">
      <c r="A9" s="149"/>
      <c r="B9" s="163"/>
      <c r="C9" s="189">
        <v>64</v>
      </c>
      <c r="D9" s="287" t="s">
        <v>57</v>
      </c>
      <c r="E9" s="448" t="s">
        <v>88</v>
      </c>
      <c r="F9" s="818">
        <v>150</v>
      </c>
      <c r="G9" s="141"/>
      <c r="H9" s="342">
        <v>6.45</v>
      </c>
      <c r="I9" s="117">
        <v>4.05</v>
      </c>
      <c r="J9" s="290">
        <v>40.200000000000003</v>
      </c>
      <c r="K9" s="591">
        <v>223.65</v>
      </c>
      <c r="L9" s="342">
        <v>0.08</v>
      </c>
      <c r="M9" s="117">
        <v>0</v>
      </c>
      <c r="N9" s="117">
        <v>0</v>
      </c>
      <c r="O9" s="118">
        <v>2.0699999999999998</v>
      </c>
      <c r="P9" s="342">
        <v>13.05</v>
      </c>
      <c r="Q9" s="117">
        <v>58.34</v>
      </c>
      <c r="R9" s="117">
        <v>22.53</v>
      </c>
      <c r="S9" s="290">
        <v>1.25</v>
      </c>
    </row>
    <row r="10" spans="1:19" s="19" customFormat="1" ht="43.5" customHeight="1" x14ac:dyDescent="0.3">
      <c r="A10" s="149"/>
      <c r="B10" s="163"/>
      <c r="C10" s="189">
        <v>95</v>
      </c>
      <c r="D10" s="287" t="s">
        <v>20</v>
      </c>
      <c r="E10" s="448" t="s">
        <v>98</v>
      </c>
      <c r="F10" s="818">
        <v>200</v>
      </c>
      <c r="G10" s="141"/>
      <c r="H10" s="388">
        <v>0</v>
      </c>
      <c r="I10" s="23">
        <v>0</v>
      </c>
      <c r="J10" s="58">
        <v>24.4</v>
      </c>
      <c r="K10" s="387">
        <v>97.6</v>
      </c>
      <c r="L10" s="388">
        <v>0.16</v>
      </c>
      <c r="M10" s="23">
        <v>9.18</v>
      </c>
      <c r="N10" s="23">
        <v>0.16</v>
      </c>
      <c r="O10" s="24">
        <v>0.8</v>
      </c>
      <c r="P10" s="388">
        <v>0.78</v>
      </c>
      <c r="Q10" s="23">
        <v>0</v>
      </c>
      <c r="R10" s="23">
        <v>0</v>
      </c>
      <c r="S10" s="58">
        <v>0</v>
      </c>
    </row>
    <row r="11" spans="1:19" s="19" customFormat="1" ht="33.75" customHeight="1" x14ac:dyDescent="0.3">
      <c r="A11" s="149"/>
      <c r="B11" s="163"/>
      <c r="C11" s="293">
        <v>119</v>
      </c>
      <c r="D11" s="287" t="s">
        <v>15</v>
      </c>
      <c r="E11" s="205" t="s">
        <v>66</v>
      </c>
      <c r="F11" s="202">
        <v>30</v>
      </c>
      <c r="G11" s="229"/>
      <c r="H11" s="388">
        <v>2.13</v>
      </c>
      <c r="I11" s="23">
        <v>0.21</v>
      </c>
      <c r="J11" s="58">
        <v>13.26</v>
      </c>
      <c r="K11" s="733">
        <v>72</v>
      </c>
      <c r="L11" s="388">
        <v>0.03</v>
      </c>
      <c r="M11" s="23">
        <v>0</v>
      </c>
      <c r="N11" s="23">
        <v>0</v>
      </c>
      <c r="O11" s="24">
        <v>0.05</v>
      </c>
      <c r="P11" s="388">
        <v>11.1</v>
      </c>
      <c r="Q11" s="23">
        <v>65.400000000000006</v>
      </c>
      <c r="R11" s="23">
        <v>19.5</v>
      </c>
      <c r="S11" s="58">
        <v>0.84</v>
      </c>
    </row>
    <row r="12" spans="1:19" ht="18" x14ac:dyDescent="0.3">
      <c r="D12" s="11"/>
      <c r="E12" s="29"/>
      <c r="F12" s="30"/>
      <c r="G12" s="11"/>
      <c r="H12" s="11"/>
      <c r="I12" s="11"/>
      <c r="J12" s="11"/>
    </row>
    <row r="13" spans="1:19" ht="18" x14ac:dyDescent="0.3">
      <c r="D13" s="11"/>
      <c r="E13" s="29"/>
      <c r="F13" s="30"/>
      <c r="G13" s="11"/>
      <c r="H13" s="11"/>
      <c r="I13" s="11"/>
      <c r="J13" s="11"/>
    </row>
    <row r="14" spans="1:19" ht="18" x14ac:dyDescent="0.3">
      <c r="D14" s="11"/>
      <c r="E14" s="29"/>
      <c r="F14" s="30"/>
      <c r="G14" s="11"/>
      <c r="H14" s="11"/>
      <c r="I14" s="11"/>
      <c r="J14" s="11"/>
    </row>
    <row r="15" spans="1:19" x14ac:dyDescent="0.3">
      <c r="D15" s="11"/>
      <c r="E15" s="11"/>
      <c r="F15" s="11"/>
      <c r="G15" s="11"/>
      <c r="H15" s="11"/>
      <c r="I15" s="11"/>
      <c r="J15" s="11"/>
    </row>
    <row r="16" spans="1:19" x14ac:dyDescent="0.3">
      <c r="D16" s="11"/>
      <c r="E16" s="11"/>
      <c r="F16" s="11"/>
      <c r="G16" s="11"/>
      <c r="H16" s="11"/>
      <c r="I16" s="11"/>
      <c r="J16" s="11"/>
    </row>
    <row r="17" spans="4:10" x14ac:dyDescent="0.3">
      <c r="D17" s="11"/>
      <c r="E17" s="11"/>
      <c r="F17" s="11"/>
      <c r="G17" s="11"/>
      <c r="H17" s="11"/>
      <c r="I17" s="11"/>
      <c r="J17" s="11"/>
    </row>
    <row r="18" spans="4:10" x14ac:dyDescent="0.3">
      <c r="D18" s="11"/>
      <c r="E18" s="11"/>
      <c r="F18" s="11"/>
      <c r="G18" s="11"/>
      <c r="H18" s="11"/>
      <c r="I18" s="11"/>
      <c r="J18" s="11"/>
    </row>
    <row r="19" spans="4:10" x14ac:dyDescent="0.3">
      <c r="D19" s="11"/>
      <c r="E19" s="11"/>
      <c r="F19" s="11"/>
      <c r="G19" s="11"/>
      <c r="H19" s="11"/>
      <c r="I19" s="11"/>
      <c r="J19" s="11"/>
    </row>
    <row r="20" spans="4:10" x14ac:dyDescent="0.3">
      <c r="D20" s="11"/>
      <c r="E20" s="11"/>
      <c r="F20" s="11"/>
      <c r="G20" s="11"/>
      <c r="H20" s="11"/>
      <c r="I20" s="11"/>
      <c r="J20" s="11"/>
    </row>
    <row r="21" spans="4:10" x14ac:dyDescent="0.3">
      <c r="D21" s="11"/>
      <c r="E21" s="11"/>
      <c r="F21" s="11"/>
      <c r="G21" s="11"/>
      <c r="H21" s="11"/>
      <c r="I21" s="11"/>
      <c r="J21" s="11"/>
    </row>
  </sheetData>
  <mergeCells count="2">
    <mergeCell ref="L4:O4"/>
    <mergeCell ref="P4:S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6"/>
  <sheetViews>
    <sheetView zoomScale="60" zoomScaleNormal="60" workbookViewId="0">
      <selection activeCell="B12" sqref="B12:I12"/>
    </sheetView>
  </sheetViews>
  <sheetFormatPr defaultRowHeight="14.4" x14ac:dyDescent="0.3"/>
  <cols>
    <col min="1" max="1" width="21.5546875" customWidth="1"/>
    <col min="2" max="2" width="15.6640625" style="5" customWidth="1"/>
    <col min="3" max="3" width="25.88671875" customWidth="1"/>
    <col min="4" max="4" width="57.88671875" customWidth="1"/>
    <col min="5" max="5" width="16.33203125" customWidth="1"/>
    <col min="6" max="6" width="10.88671875" customWidth="1"/>
    <col min="8" max="8" width="11.33203125" customWidth="1"/>
    <col min="9" max="9" width="12.88671875" customWidth="1"/>
    <col min="10" max="10" width="20.6640625" customWidth="1"/>
    <col min="11" max="11" width="11.33203125" customWidth="1"/>
    <col min="15" max="15" width="9.109375" customWidth="1"/>
  </cols>
  <sheetData>
    <row r="2" spans="1:18" ht="22.8" x14ac:dyDescent="0.4">
      <c r="A2" s="6" t="s">
        <v>1</v>
      </c>
      <c r="B2" s="7"/>
      <c r="C2" s="6" t="s">
        <v>3</v>
      </c>
      <c r="D2" s="6"/>
      <c r="E2" s="8" t="s">
        <v>2</v>
      </c>
      <c r="F2" s="159">
        <v>9</v>
      </c>
      <c r="G2" s="6"/>
      <c r="J2" s="8"/>
      <c r="K2" s="7"/>
      <c r="L2" s="1"/>
      <c r="M2" s="2"/>
    </row>
    <row r="3" spans="1:18" ht="15" thickBo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8" s="19" customFormat="1" ht="21.75" customHeight="1" x14ac:dyDescent="0.3">
      <c r="A4" s="87"/>
      <c r="B4" s="138" t="s">
        <v>45</v>
      </c>
      <c r="C4" s="180"/>
      <c r="D4" s="233"/>
      <c r="E4" s="932" t="s">
        <v>30</v>
      </c>
      <c r="F4" s="145"/>
      <c r="G4" s="92" t="s">
        <v>26</v>
      </c>
      <c r="H4" s="92"/>
      <c r="I4" s="92"/>
      <c r="J4" s="261" t="s">
        <v>27</v>
      </c>
      <c r="K4" s="927" t="s">
        <v>28</v>
      </c>
      <c r="L4" s="928"/>
      <c r="M4" s="928"/>
      <c r="N4" s="929"/>
      <c r="O4" s="930" t="s">
        <v>29</v>
      </c>
      <c r="P4" s="930"/>
      <c r="Q4" s="930"/>
      <c r="R4" s="931"/>
    </row>
    <row r="5" spans="1:18" s="19" customFormat="1" ht="28.5" customHeight="1" thickBot="1" x14ac:dyDescent="0.35">
      <c r="A5" s="95" t="s">
        <v>0</v>
      </c>
      <c r="B5" s="139" t="s">
        <v>46</v>
      </c>
      <c r="C5" s="181" t="s">
        <v>47</v>
      </c>
      <c r="D5" s="139" t="s">
        <v>44</v>
      </c>
      <c r="E5" s="933"/>
      <c r="F5" s="146" t="s">
        <v>43</v>
      </c>
      <c r="G5" s="99" t="s">
        <v>31</v>
      </c>
      <c r="H5" s="100" t="s">
        <v>32</v>
      </c>
      <c r="I5" s="257" t="s">
        <v>33</v>
      </c>
      <c r="J5" s="262" t="s">
        <v>34</v>
      </c>
      <c r="K5" s="330" t="s">
        <v>35</v>
      </c>
      <c r="L5" s="100" t="s">
        <v>36</v>
      </c>
      <c r="M5" s="100" t="s">
        <v>37</v>
      </c>
      <c r="N5" s="102" t="s">
        <v>38</v>
      </c>
      <c r="O5" s="99" t="s">
        <v>39</v>
      </c>
      <c r="P5" s="100" t="s">
        <v>40</v>
      </c>
      <c r="Q5" s="100" t="s">
        <v>41</v>
      </c>
      <c r="R5" s="102" t="s">
        <v>42</v>
      </c>
    </row>
    <row r="6" spans="1:18" s="19" customFormat="1" ht="33.75" customHeight="1" x14ac:dyDescent="0.3">
      <c r="A6" s="78" t="s">
        <v>7</v>
      </c>
      <c r="B6" s="403">
        <v>133</v>
      </c>
      <c r="C6" s="404" t="s">
        <v>23</v>
      </c>
      <c r="D6" s="407" t="s">
        <v>174</v>
      </c>
      <c r="E6" s="427">
        <v>60</v>
      </c>
      <c r="F6" s="402"/>
      <c r="G6" s="59">
        <v>1.32</v>
      </c>
      <c r="H6" s="46">
        <v>0.24</v>
      </c>
      <c r="I6" s="60">
        <v>8.82</v>
      </c>
      <c r="J6" s="305">
        <v>40.799999999999997</v>
      </c>
      <c r="K6" s="357">
        <v>0</v>
      </c>
      <c r="L6" s="46">
        <v>2.88</v>
      </c>
      <c r="M6" s="46">
        <v>0.01</v>
      </c>
      <c r="N6" s="303">
        <v>0</v>
      </c>
      <c r="O6" s="59">
        <v>3</v>
      </c>
      <c r="P6" s="46">
        <v>30</v>
      </c>
      <c r="Q6" s="46">
        <v>0</v>
      </c>
      <c r="R6" s="303">
        <v>0.24</v>
      </c>
    </row>
    <row r="7" spans="1:18" s="19" customFormat="1" ht="33.75" customHeight="1" x14ac:dyDescent="0.3">
      <c r="A7" s="76"/>
      <c r="B7" s="172">
        <v>48</v>
      </c>
      <c r="C7" s="346" t="s">
        <v>9</v>
      </c>
      <c r="D7" s="329" t="s">
        <v>90</v>
      </c>
      <c r="E7" s="271">
        <v>200</v>
      </c>
      <c r="F7" s="190"/>
      <c r="G7" s="111">
        <v>7.2</v>
      </c>
      <c r="H7" s="13">
        <v>6.4</v>
      </c>
      <c r="I7" s="26">
        <v>8</v>
      </c>
      <c r="J7" s="191">
        <v>117.6</v>
      </c>
      <c r="K7" s="332">
        <v>0.1</v>
      </c>
      <c r="L7" s="13">
        <v>15.44</v>
      </c>
      <c r="M7" s="13">
        <v>0.01</v>
      </c>
      <c r="N7" s="56">
        <v>0.44</v>
      </c>
      <c r="O7" s="111">
        <v>46.04</v>
      </c>
      <c r="P7" s="13">
        <v>100.14</v>
      </c>
      <c r="Q7" s="13">
        <v>27.04</v>
      </c>
      <c r="R7" s="56">
        <v>0.86</v>
      </c>
    </row>
    <row r="8" spans="1:18" s="19" customFormat="1" ht="33.75" customHeight="1" x14ac:dyDescent="0.3">
      <c r="A8" s="77"/>
      <c r="B8" s="172">
        <v>150</v>
      </c>
      <c r="C8" s="346" t="s">
        <v>10</v>
      </c>
      <c r="D8" s="329" t="s">
        <v>91</v>
      </c>
      <c r="E8" s="271">
        <v>90</v>
      </c>
      <c r="F8" s="190"/>
      <c r="G8" s="20">
        <v>20.25</v>
      </c>
      <c r="H8" s="17">
        <v>15.57</v>
      </c>
      <c r="I8" s="21">
        <v>2.34</v>
      </c>
      <c r="J8" s="263">
        <v>230.13</v>
      </c>
      <c r="K8" s="331">
        <v>0.06</v>
      </c>
      <c r="L8" s="17">
        <v>8.5</v>
      </c>
      <c r="M8" s="17">
        <v>0.03</v>
      </c>
      <c r="N8" s="51">
        <v>1.6</v>
      </c>
      <c r="O8" s="20">
        <v>41.24</v>
      </c>
      <c r="P8" s="17">
        <v>108.78</v>
      </c>
      <c r="Q8" s="17">
        <v>23.68</v>
      </c>
      <c r="R8" s="51">
        <v>1.39</v>
      </c>
    </row>
    <row r="9" spans="1:18" s="19" customFormat="1" ht="33.75" customHeight="1" x14ac:dyDescent="0.3">
      <c r="A9" s="77"/>
      <c r="B9" s="173">
        <v>54</v>
      </c>
      <c r="C9" s="203" t="s">
        <v>77</v>
      </c>
      <c r="D9" s="247" t="s">
        <v>50</v>
      </c>
      <c r="E9" s="230">
        <v>150</v>
      </c>
      <c r="F9" s="188"/>
      <c r="G9" s="22">
        <v>7.2</v>
      </c>
      <c r="H9" s="23">
        <v>5.0999999999999996</v>
      </c>
      <c r="I9" s="24">
        <v>33.9</v>
      </c>
      <c r="J9" s="266">
        <v>210.3</v>
      </c>
      <c r="K9" s="388">
        <v>0.21</v>
      </c>
      <c r="L9" s="23">
        <v>0</v>
      </c>
      <c r="M9" s="23">
        <v>0</v>
      </c>
      <c r="N9" s="58">
        <v>1.74</v>
      </c>
      <c r="O9" s="22">
        <v>14.55</v>
      </c>
      <c r="P9" s="23">
        <v>208.87</v>
      </c>
      <c r="Q9" s="23">
        <v>139.99</v>
      </c>
      <c r="R9" s="58">
        <v>4.68</v>
      </c>
    </row>
    <row r="10" spans="1:18" s="19" customFormat="1" ht="43.5" customHeight="1" x14ac:dyDescent="0.3">
      <c r="A10" s="77"/>
      <c r="B10" s="172">
        <v>100</v>
      </c>
      <c r="C10" s="346" t="s">
        <v>20</v>
      </c>
      <c r="D10" s="329" t="s">
        <v>107</v>
      </c>
      <c r="E10" s="271">
        <v>200</v>
      </c>
      <c r="F10" s="190"/>
      <c r="G10" s="20">
        <v>0.2</v>
      </c>
      <c r="H10" s="17">
        <v>0</v>
      </c>
      <c r="I10" s="21">
        <v>15.56</v>
      </c>
      <c r="J10" s="263">
        <v>63.2</v>
      </c>
      <c r="K10" s="331">
        <v>0</v>
      </c>
      <c r="L10" s="17">
        <v>1.2</v>
      </c>
      <c r="M10" s="17">
        <v>0</v>
      </c>
      <c r="N10" s="51">
        <v>0.06</v>
      </c>
      <c r="O10" s="20">
        <v>6.9</v>
      </c>
      <c r="P10" s="17">
        <v>5.22</v>
      </c>
      <c r="Q10" s="17">
        <v>5.24</v>
      </c>
      <c r="R10" s="51">
        <v>0.04</v>
      </c>
    </row>
    <row r="11" spans="1:18" s="19" customFormat="1" ht="33.75" customHeight="1" x14ac:dyDescent="0.3">
      <c r="A11" s="77"/>
      <c r="B11" s="26">
        <v>119</v>
      </c>
      <c r="C11" s="203" t="s">
        <v>15</v>
      </c>
      <c r="D11" s="247" t="s">
        <v>66</v>
      </c>
      <c r="E11" s="230">
        <v>40</v>
      </c>
      <c r="F11" s="188"/>
      <c r="G11" s="20">
        <v>2.84</v>
      </c>
      <c r="H11" s="17">
        <v>0.28000000000000003</v>
      </c>
      <c r="I11" s="21">
        <v>17.68</v>
      </c>
      <c r="J11" s="263">
        <v>96</v>
      </c>
      <c r="K11" s="331">
        <v>0.04</v>
      </c>
      <c r="L11" s="17">
        <v>0</v>
      </c>
      <c r="M11" s="17">
        <v>0</v>
      </c>
      <c r="N11" s="51">
        <v>7.0000000000000007E-2</v>
      </c>
      <c r="O11" s="20">
        <v>14.8</v>
      </c>
      <c r="P11" s="17">
        <v>87.2</v>
      </c>
      <c r="Q11" s="17">
        <v>26</v>
      </c>
      <c r="R11" s="51">
        <v>1.1200000000000001</v>
      </c>
    </row>
    <row r="12" spans="1:18" s="19" customFormat="1" ht="33.75" customHeight="1" x14ac:dyDescent="0.3">
      <c r="A12" s="77"/>
      <c r="B12" s="431"/>
      <c r="C12" s="310"/>
      <c r="D12" s="434" t="s">
        <v>24</v>
      </c>
      <c r="E12" s="589">
        <f>SUM(E6:E11)</f>
        <v>740</v>
      </c>
      <c r="F12" s="188"/>
      <c r="G12" s="28">
        <f>SUM(G6:G11)</f>
        <v>39.010000000000005</v>
      </c>
      <c r="H12" s="15">
        <f>SUM(H6:H11)</f>
        <v>27.590000000000003</v>
      </c>
      <c r="I12" s="173">
        <f>SUM(I6:I11)</f>
        <v>86.300000000000011</v>
      </c>
      <c r="J12" s="459">
        <f>SUM(J6:J11)</f>
        <v>758.03</v>
      </c>
      <c r="K12" s="277">
        <f>SUM(K6:K11)</f>
        <v>0.41</v>
      </c>
      <c r="L12" s="15">
        <f>SUM(L6:L11)</f>
        <v>28.02</v>
      </c>
      <c r="M12" s="15">
        <f>SUM(M6:M11)</f>
        <v>0.05</v>
      </c>
      <c r="N12" s="57">
        <f>SUM(N6:N11)</f>
        <v>3.91</v>
      </c>
      <c r="O12" s="28">
        <f>SUM(O6:O11)</f>
        <v>126.53</v>
      </c>
      <c r="P12" s="15">
        <f>SUM(P6:P11)</f>
        <v>540.21</v>
      </c>
      <c r="Q12" s="15">
        <f>SUM(Q6:Q11)</f>
        <v>221.95000000000002</v>
      </c>
      <c r="R12" s="57">
        <f>SUM(R6:R11)</f>
        <v>8.33</v>
      </c>
    </row>
    <row r="13" spans="1:18" s="19" customFormat="1" ht="33.75" customHeight="1" thickBot="1" x14ac:dyDescent="0.35">
      <c r="A13" s="79"/>
      <c r="B13" s="432"/>
      <c r="C13" s="426"/>
      <c r="D13" s="436" t="s">
        <v>25</v>
      </c>
      <c r="E13" s="428"/>
      <c r="F13" s="426"/>
      <c r="G13" s="424"/>
      <c r="H13" s="53"/>
      <c r="I13" s="429"/>
      <c r="J13" s="460">
        <f>J12/23.5</f>
        <v>32.256595744680851</v>
      </c>
      <c r="K13" s="430"/>
      <c r="L13" s="53"/>
      <c r="M13" s="53"/>
      <c r="N13" s="54"/>
      <c r="O13" s="424"/>
      <c r="P13" s="53"/>
      <c r="Q13" s="53"/>
      <c r="R13" s="54"/>
    </row>
    <row r="14" spans="1:18" x14ac:dyDescent="0.3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18" ht="18" x14ac:dyDescent="0.3">
      <c r="A15" s="593"/>
      <c r="B15" s="393"/>
      <c r="C15" s="294"/>
      <c r="D15" s="29"/>
      <c r="E15" s="30"/>
      <c r="F15" s="11"/>
      <c r="G15" s="9"/>
      <c r="H15" s="11"/>
      <c r="I15" s="11"/>
    </row>
    <row r="16" spans="1:18" ht="18" x14ac:dyDescent="0.3">
      <c r="A16" s="593"/>
      <c r="B16" s="393"/>
      <c r="C16" s="393"/>
      <c r="D16" s="29"/>
      <c r="E16" s="30"/>
      <c r="F16" s="11"/>
      <c r="G16" s="11"/>
      <c r="H16" s="11"/>
      <c r="I16" s="11"/>
    </row>
    <row r="17" spans="3:9" ht="18" x14ac:dyDescent="0.3">
      <c r="C17" s="11"/>
      <c r="D17" s="29"/>
      <c r="E17" s="30"/>
      <c r="F17" s="11"/>
      <c r="G17" s="11"/>
      <c r="H17" s="11"/>
      <c r="I17" s="11"/>
    </row>
    <row r="18" spans="3:9" ht="18" x14ac:dyDescent="0.3">
      <c r="C18" s="11"/>
      <c r="D18" s="29"/>
      <c r="E18" s="30"/>
      <c r="F18" s="11"/>
      <c r="G18" s="11"/>
      <c r="H18" s="11"/>
      <c r="I18" s="11"/>
    </row>
    <row r="19" spans="3:9" ht="18" x14ac:dyDescent="0.3">
      <c r="C19" s="11"/>
      <c r="D19" s="29"/>
      <c r="E19" s="30"/>
      <c r="F19" s="11"/>
      <c r="G19" s="11"/>
      <c r="H19" s="11"/>
      <c r="I19" s="11"/>
    </row>
    <row r="20" spans="3:9" x14ac:dyDescent="0.3">
      <c r="C20" s="11"/>
      <c r="D20" s="11"/>
      <c r="E20" s="11"/>
      <c r="F20" s="11"/>
      <c r="G20" s="11"/>
      <c r="H20" s="11"/>
      <c r="I20" s="11"/>
    </row>
    <row r="21" spans="3:9" x14ac:dyDescent="0.3">
      <c r="C21" s="11"/>
      <c r="D21" s="11"/>
      <c r="E21" s="11"/>
      <c r="F21" s="11"/>
      <c r="G21" s="11"/>
      <c r="H21" s="11"/>
      <c r="I21" s="11"/>
    </row>
    <row r="22" spans="3:9" x14ac:dyDescent="0.3">
      <c r="C22" s="11"/>
      <c r="D22" s="11"/>
      <c r="E22" s="11"/>
      <c r="F22" s="11"/>
      <c r="G22" s="11"/>
      <c r="H22" s="11"/>
      <c r="I22" s="11"/>
    </row>
    <row r="23" spans="3:9" x14ac:dyDescent="0.3">
      <c r="C23" s="11"/>
      <c r="D23" s="11"/>
      <c r="E23" s="11"/>
      <c r="F23" s="11"/>
      <c r="G23" s="11"/>
      <c r="H23" s="11"/>
      <c r="I23" s="11"/>
    </row>
    <row r="24" spans="3:9" x14ac:dyDescent="0.3">
      <c r="C24" s="11"/>
      <c r="D24" s="11"/>
      <c r="E24" s="11"/>
      <c r="F24" s="11"/>
      <c r="G24" s="11"/>
      <c r="H24" s="11"/>
      <c r="I24" s="11"/>
    </row>
    <row r="25" spans="3:9" x14ac:dyDescent="0.3">
      <c r="C25" s="11"/>
      <c r="D25" s="11"/>
      <c r="E25" s="11"/>
      <c r="F25" s="11"/>
      <c r="G25" s="11"/>
      <c r="H25" s="11"/>
      <c r="I25" s="11"/>
    </row>
    <row r="26" spans="3:9" x14ac:dyDescent="0.3">
      <c r="C26" s="11"/>
      <c r="D26" s="11"/>
      <c r="E26" s="11"/>
      <c r="F26" s="11"/>
      <c r="G26" s="11"/>
      <c r="H26" s="11"/>
      <c r="I26" s="11"/>
    </row>
  </sheetData>
  <mergeCells count="3">
    <mergeCell ref="K4:N4"/>
    <mergeCell ref="O4:R4"/>
    <mergeCell ref="E4:E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7 день </vt:lpstr>
      <vt:lpstr>3 день</vt:lpstr>
      <vt:lpstr>4 день</vt:lpstr>
      <vt:lpstr>5 день</vt:lpstr>
      <vt:lpstr>6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2022-02-04T03:34:50Z</dcterms:modified>
</cp:coreProperties>
</file>